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0" windowWidth="19155" windowHeight="8580"/>
  </bookViews>
  <sheets>
    <sheet name="b. drogowa" sheetId="1" r:id="rId1"/>
    <sheet name="mała architektura" sheetId="4" r:id="rId2"/>
    <sheet name="fontanna" sheetId="5" r:id="rId3"/>
    <sheet name="zieleń" sheetId="6" r:id="rId4"/>
    <sheet name="wycinki" sheetId="7" r:id="rId5"/>
    <sheet name="rozbiórki" sheetId="8" r:id="rId6"/>
    <sheet name="b. elektryczna" sheetId="9" r:id="rId7"/>
    <sheet name="b. sanitarna sieć wod." sheetId="10" r:id="rId8"/>
    <sheet name="b. sanitarna kan. deszczowa" sheetId="11" r:id="rId9"/>
    <sheet name="instalacje maszynowni fontanny" sheetId="12" r:id="rId10"/>
    <sheet name="b. teletechniczna" sheetId="13" r:id="rId11"/>
  </sheets>
  <calcPr calcId="145621"/>
</workbook>
</file>

<file path=xl/calcChain.xml><?xml version="1.0" encoding="utf-8"?>
<calcChain xmlns="http://schemas.openxmlformats.org/spreadsheetml/2006/main">
  <c r="G34" i="6" l="1"/>
  <c r="G52" i="13" l="1"/>
  <c r="G51" i="13"/>
  <c r="G50" i="13"/>
  <c r="G49" i="13"/>
  <c r="G48" i="13"/>
  <c r="G47" i="13"/>
  <c r="G46" i="13"/>
  <c r="G45" i="13"/>
  <c r="G44" i="13"/>
  <c r="G43" i="13"/>
  <c r="G42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3" i="13"/>
  <c r="G12" i="13"/>
  <c r="G11" i="13"/>
  <c r="G10" i="13"/>
  <c r="G79" i="12"/>
  <c r="G62" i="12"/>
  <c r="G63" i="12"/>
  <c r="G64" i="12"/>
  <c r="G66" i="12"/>
  <c r="G67" i="12"/>
  <c r="G68" i="12"/>
  <c r="G69" i="12"/>
  <c r="G70" i="12"/>
  <c r="G71" i="12"/>
  <c r="G72" i="12"/>
  <c r="G73" i="12"/>
  <c r="G75" i="12"/>
  <c r="G78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3" i="12"/>
  <c r="G42" i="12"/>
  <c r="G41" i="12"/>
  <c r="G40" i="12"/>
  <c r="G39" i="12"/>
  <c r="G36" i="12"/>
  <c r="G34" i="12"/>
  <c r="G33" i="12"/>
  <c r="G32" i="12"/>
  <c r="G31" i="12"/>
  <c r="G30" i="12"/>
  <c r="G28" i="12"/>
  <c r="G27" i="12"/>
  <c r="G26" i="12"/>
  <c r="G23" i="12"/>
  <c r="G22" i="12"/>
  <c r="G20" i="12"/>
  <c r="G19" i="12"/>
  <c r="G18" i="12"/>
  <c r="G16" i="12"/>
  <c r="G15" i="12"/>
  <c r="G13" i="12"/>
  <c r="G12" i="12"/>
  <c r="G11" i="12"/>
  <c r="G62" i="11"/>
  <c r="G61" i="11"/>
  <c r="G60" i="11"/>
  <c r="G59" i="11"/>
  <c r="G58" i="11"/>
  <c r="G57" i="11"/>
  <c r="G56" i="11"/>
  <c r="G55" i="11"/>
  <c r="G53" i="11"/>
  <c r="G52" i="11"/>
  <c r="G51" i="11"/>
  <c r="G50" i="11"/>
  <c r="G49" i="11"/>
  <c r="G48" i="11"/>
  <c r="G46" i="11"/>
  <c r="G45" i="11"/>
  <c r="G44" i="11"/>
  <c r="G43" i="11"/>
  <c r="G42" i="11"/>
  <c r="G41" i="11"/>
  <c r="G40" i="11"/>
  <c r="G39" i="11"/>
  <c r="G38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19" i="11"/>
  <c r="G17" i="11"/>
  <c r="G16" i="11"/>
  <c r="G14" i="11"/>
  <c r="G13" i="11"/>
  <c r="G12" i="11"/>
  <c r="G11" i="11"/>
  <c r="G10" i="11"/>
  <c r="G60" i="10"/>
  <c r="G59" i="10"/>
  <c r="G58" i="10"/>
  <c r="G57" i="10"/>
  <c r="G56" i="10"/>
  <c r="G55" i="10"/>
  <c r="G54" i="10"/>
  <c r="G53" i="10"/>
  <c r="G51" i="10"/>
  <c r="G50" i="10"/>
  <c r="G49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5" i="10"/>
  <c r="G24" i="10"/>
  <c r="G22" i="10"/>
  <c r="G21" i="10"/>
  <c r="G20" i="10"/>
  <c r="G19" i="10"/>
  <c r="G18" i="10"/>
  <c r="G16" i="10"/>
  <c r="G14" i="10"/>
  <c r="G13" i="10"/>
  <c r="G12" i="10"/>
  <c r="G11" i="10"/>
  <c r="G10" i="10"/>
  <c r="G61" i="10"/>
  <c r="G93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22" i="9"/>
  <c r="G21" i="9"/>
  <c r="G19" i="9"/>
  <c r="G18" i="9"/>
  <c r="G17" i="9"/>
  <c r="G16" i="9"/>
  <c r="G15" i="9"/>
  <c r="G14" i="9"/>
  <c r="G13" i="9"/>
  <c r="G12" i="9"/>
  <c r="G11" i="9"/>
  <c r="G10" i="9"/>
  <c r="G24" i="8" l="1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47" i="7"/>
  <c r="G46" i="7"/>
  <c r="G45" i="7"/>
  <c r="G44" i="7"/>
  <c r="G43" i="7"/>
  <c r="G42" i="7"/>
  <c r="G41" i="7"/>
  <c r="G39" i="7"/>
  <c r="G38" i="7"/>
  <c r="G37" i="7"/>
  <c r="G36" i="7"/>
  <c r="G35" i="7"/>
  <c r="G34" i="7"/>
  <c r="G32" i="7"/>
  <c r="G31" i="7"/>
  <c r="G30" i="7"/>
  <c r="G29" i="7"/>
  <c r="G28" i="7"/>
  <c r="G27" i="7"/>
  <c r="G25" i="7"/>
  <c r="G24" i="7"/>
  <c r="G22" i="7"/>
  <c r="G21" i="7"/>
  <c r="G20" i="7"/>
  <c r="G19" i="7"/>
  <c r="G18" i="7"/>
  <c r="G17" i="7"/>
  <c r="G15" i="7"/>
  <c r="G14" i="7"/>
  <c r="G13" i="7"/>
  <c r="G12" i="7"/>
  <c r="G11" i="7"/>
  <c r="G10" i="7"/>
  <c r="G59" i="6"/>
  <c r="G58" i="6"/>
  <c r="G57" i="6"/>
  <c r="G56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6" i="6"/>
  <c r="G33" i="6"/>
  <c r="G32" i="6"/>
  <c r="G30" i="6"/>
  <c r="G29" i="6"/>
  <c r="G28" i="6"/>
  <c r="G27" i="6"/>
  <c r="G26" i="6"/>
  <c r="G24" i="6"/>
  <c r="G23" i="6"/>
  <c r="G22" i="6"/>
  <c r="G21" i="6"/>
  <c r="G20" i="6"/>
  <c r="G18" i="6"/>
  <c r="G17" i="6"/>
  <c r="G16" i="6"/>
  <c r="G15" i="6"/>
  <c r="G14" i="6"/>
  <c r="G13" i="6"/>
  <c r="G12" i="6"/>
  <c r="G11" i="6"/>
  <c r="G10" i="6"/>
  <c r="G79" i="5"/>
  <c r="G10" i="5"/>
  <c r="G11" i="5"/>
  <c r="G12" i="5"/>
  <c r="G13" i="5"/>
  <c r="G14" i="5"/>
  <c r="G15" i="5"/>
  <c r="G16" i="5"/>
  <c r="G17" i="5"/>
  <c r="G19" i="5"/>
  <c r="G21" i="5"/>
  <c r="G22" i="5"/>
  <c r="G23" i="5"/>
  <c r="G24" i="5"/>
  <c r="G25" i="5"/>
  <c r="G26" i="5"/>
  <c r="G28" i="5"/>
  <c r="G29" i="5"/>
  <c r="G31" i="5"/>
  <c r="G32" i="5"/>
  <c r="G33" i="5"/>
  <c r="G35" i="5"/>
  <c r="G37" i="5"/>
  <c r="G38" i="5"/>
  <c r="G39" i="5"/>
  <c r="G40" i="5"/>
  <c r="G41" i="5"/>
  <c r="G42" i="5"/>
  <c r="G43" i="5"/>
  <c r="G44" i="5"/>
  <c r="G45" i="5"/>
  <c r="G46" i="5"/>
  <c r="G47" i="5"/>
  <c r="G49" i="5"/>
  <c r="G50" i="5"/>
  <c r="G51" i="5"/>
  <c r="G52" i="5"/>
  <c r="G53" i="5"/>
  <c r="G54" i="5"/>
  <c r="G56" i="5"/>
  <c r="G57" i="5"/>
  <c r="G58" i="5"/>
  <c r="G59" i="5"/>
  <c r="G61" i="5"/>
  <c r="G62" i="5"/>
  <c r="G63" i="5"/>
  <c r="G65" i="5"/>
  <c r="G66" i="5"/>
  <c r="G67" i="5"/>
  <c r="G69" i="5"/>
  <c r="G70" i="5"/>
  <c r="G71" i="5"/>
  <c r="G73" i="5"/>
  <c r="G74" i="5"/>
  <c r="G75" i="5"/>
  <c r="G77" i="5"/>
  <c r="G78" i="5"/>
  <c r="G10" i="4" l="1"/>
  <c r="G11" i="4"/>
  <c r="G12" i="4"/>
  <c r="G13" i="4"/>
  <c r="G15" i="4"/>
  <c r="G17" i="4"/>
  <c r="G18" i="4"/>
  <c r="G19" i="4"/>
  <c r="G20" i="4"/>
  <c r="G21" i="4"/>
  <c r="G22" i="4"/>
  <c r="G23" i="4"/>
  <c r="G24" i="4"/>
  <c r="G25" i="4"/>
  <c r="G26" i="4"/>
  <c r="G27" i="4"/>
  <c r="G28" i="4"/>
  <c r="G120" i="1"/>
  <c r="G75" i="1"/>
  <c r="G76" i="1"/>
  <c r="G77" i="1"/>
  <c r="G78" i="1"/>
  <c r="G79" i="1"/>
  <c r="G81" i="1"/>
  <c r="G82" i="1"/>
  <c r="G83" i="1"/>
  <c r="G84" i="1"/>
  <c r="G86" i="1"/>
  <c r="G87" i="1"/>
  <c r="G88" i="1"/>
  <c r="G89" i="1"/>
  <c r="G91" i="1"/>
  <c r="G92" i="1"/>
  <c r="G93" i="1"/>
  <c r="G94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1" i="1"/>
  <c r="G112" i="1"/>
  <c r="G113" i="1"/>
  <c r="G114" i="1"/>
  <c r="G115" i="1"/>
  <c r="G116" i="1"/>
  <c r="G117" i="1"/>
  <c r="G118" i="1"/>
  <c r="G119" i="1"/>
  <c r="G10" i="1" l="1"/>
  <c r="G11" i="1"/>
  <c r="G12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2" i="1"/>
  <c r="G63" i="1"/>
  <c r="G64" i="1"/>
  <c r="G65" i="1"/>
  <c r="G66" i="1"/>
  <c r="G67" i="1"/>
  <c r="G68" i="1"/>
  <c r="G69" i="1"/>
  <c r="G71" i="1"/>
  <c r="G72" i="1"/>
  <c r="G73" i="1"/>
  <c r="G74" i="1"/>
</calcChain>
</file>

<file path=xl/sharedStrings.xml><?xml version="1.0" encoding="utf-8"?>
<sst xmlns="http://schemas.openxmlformats.org/spreadsheetml/2006/main" count="1938" uniqueCount="815">
  <si>
    <t>Lp.</t>
  </si>
  <si>
    <t>NR ST (CPV)</t>
  </si>
  <si>
    <t>Opis pozycji</t>
  </si>
  <si>
    <t>Jedn.</t>
  </si>
  <si>
    <t>ROBOTY PRZYGOTOWAWCZE</t>
  </si>
  <si>
    <t>kpl</t>
  </si>
  <si>
    <t>1.1</t>
  </si>
  <si>
    <t xml:space="preserve"> D - 01.02.02 </t>
  </si>
  <si>
    <t>m2</t>
  </si>
  <si>
    <t>1.2</t>
  </si>
  <si>
    <t>ROBOTY ROZBIÓRKOWE</t>
  </si>
  <si>
    <t>2.1</t>
  </si>
  <si>
    <t>2.2</t>
  </si>
  <si>
    <t>m3</t>
  </si>
  <si>
    <t xml:space="preserve">D - 01.02.04 </t>
  </si>
  <si>
    <t>2.3</t>
  </si>
  <si>
    <t>Rozebranie nawierzchni z kostki betonowej  na podsypce piaskowej z wypełnieniem spoin piaskiem</t>
  </si>
  <si>
    <t>2.4</t>
  </si>
  <si>
    <t>Wywiezienie gruzu z terenu rozbiórki przy mechanicznym załadowaniu i wyładowaniu samochodem samowyładowczym na odległość 10 km</t>
  </si>
  <si>
    <t>2.5</t>
  </si>
  <si>
    <t>Koszt składowanie gruzu na wysypisku</t>
  </si>
  <si>
    <t>t</t>
  </si>
  <si>
    <t>D - 01.02.04</t>
  </si>
  <si>
    <t>2.6</t>
  </si>
  <si>
    <t>2.7</t>
  </si>
  <si>
    <t>Segregowanie materiałów drogowych z rozbiórki i ułożenie w stosy na paletach</t>
  </si>
  <si>
    <t>2.8</t>
  </si>
  <si>
    <t>Wywiezienie gruzu z terenu rozbiórki przy mechanicznym załadowaniu i wyładowaniu samochodem samowyładowczym na miejsce wskazane przez ZDM Gliwice na odległość 10 km.</t>
  </si>
  <si>
    <t>m</t>
  </si>
  <si>
    <t>2.9</t>
  </si>
  <si>
    <t>2.10</t>
  </si>
  <si>
    <t>Rozebranie ław pod krawężniki z betonu</t>
  </si>
  <si>
    <t>2.11</t>
  </si>
  <si>
    <t>2.12</t>
  </si>
  <si>
    <t>ROBOTY ZIEMNE</t>
  </si>
  <si>
    <t>3.1</t>
  </si>
  <si>
    <t>3.2</t>
  </si>
  <si>
    <t>Roboty ziemne wykonywane koparkami przedsiębiernymi 0.60 m3 w ziemi kat. I-III uprzednio zmagazynowanej w hałdach z transportem urobku samochodami samowyładowczymi na odległość 10 km</t>
  </si>
  <si>
    <t>3.3</t>
  </si>
  <si>
    <t>Koszt składowania gruntu na składowisku (grunt z wykopów)</t>
  </si>
  <si>
    <t>kpl.</t>
  </si>
  <si>
    <t>4.1</t>
  </si>
  <si>
    <t>4.2</t>
  </si>
  <si>
    <t>4.3</t>
  </si>
  <si>
    <t>4.5</t>
  </si>
  <si>
    <t xml:space="preserve">D - 04.04.02B </t>
  </si>
  <si>
    <t>Warstwa dolna podbudowy z kruszyw łamanych o grubości po zagęszczeniu 30 cm</t>
  </si>
  <si>
    <t>Warstwa dolna podbudowy z kruszyw łamanych o grubości po zagęszczeniu 20 cm</t>
  </si>
  <si>
    <t>D - 04.02.01A</t>
  </si>
  <si>
    <t>Warstwa wzmacniająca grunt pod warstwy technologiczne z geowłókniny o szer. 5,0 m</t>
  </si>
  <si>
    <t>5.1</t>
  </si>
  <si>
    <t>5.2</t>
  </si>
  <si>
    <t>6.1</t>
  </si>
  <si>
    <t>6.2</t>
  </si>
  <si>
    <t>ELEMENTY ULIC</t>
  </si>
  <si>
    <t>7.1</t>
  </si>
  <si>
    <t>Ława pod krawężniki betonowa z oporem C12/15</t>
  </si>
  <si>
    <t>7.2</t>
  </si>
  <si>
    <t>Ustawienie krawężników granitowych ulicznych o wys. 30cm x szer.30cm na ławie betonowej C12/15</t>
  </si>
  <si>
    <t>Krawężniki kamienne wystające o wymiarach 30x30 cm bez ław na podsypce piaskowej</t>
  </si>
  <si>
    <t>Zachodnia Brama Metropolii Silesia - Centrum Przesiadkowe w Gliwicach</t>
  </si>
  <si>
    <t>Wartość [zł] netto</t>
  </si>
  <si>
    <t>Ilość jedn.</t>
  </si>
  <si>
    <t>Cena jedn. [zł] netto</t>
  </si>
  <si>
    <t>Razem [zł] netto</t>
  </si>
  <si>
    <t>szt</t>
  </si>
  <si>
    <t xml:space="preserve"> Usunięcie warstwy ziemi urodzajnej (humusu) o grubości 10 cm za pomocą spycharek</t>
  </si>
  <si>
    <t>Frezowanie nawierzchnia asfaltowej na zimno grubość 23 cm  wraz z transportem materiału odzyskanego na miejsce wskazane przez zarządcę drogi.</t>
  </si>
  <si>
    <t>Roboty remontowe - frezowanie nawierzchni bitumicznej o gr. 23 cm z wywozem materiału z rozbiórki na odl. do 1 km</t>
  </si>
  <si>
    <t>Rozebranie nawierzchni z płyt betonowych, kostki granitowej, cegły klinkierowej i kostki betonowej wraz z transportem na miejsce składowania i opłatą za skladowisko.</t>
  </si>
  <si>
    <t>Rozebranie nawierzchni z płyt betonowych, kostki granitowej, cegły klinkierowej i kostki betonowej</t>
  </si>
  <si>
    <t>Rozebranie krawężników granitowych wraz z transportem na miejsce wskazane przez Zarząd Dróg Miejskich w Gliwicach.</t>
  </si>
  <si>
    <t>2.13</t>
  </si>
  <si>
    <t>2.14</t>
  </si>
  <si>
    <t>Rozebranie murka z cegły klinkierowej i elementów betonowych wraz z transportem na miejsce składowania i opłatą za skladowisko.</t>
  </si>
  <si>
    <t>2.15</t>
  </si>
  <si>
    <t>Rozbiórka murka z cegły klinkierowej i elementów betonowych na zaprawie cementowej</t>
  </si>
  <si>
    <t>2.16</t>
  </si>
  <si>
    <t>2.17</t>
  </si>
  <si>
    <t>Rozebranie studzienek ściekowych ulicznych betonowych o średnicy 500 mm wraz z transport gruntu na składowisko i uiszczeniem opłaty za składowanie.</t>
  </si>
  <si>
    <t>2.18</t>
  </si>
  <si>
    <t>Roboty ziemne wykonywane koparkami przedsiębiernymi o poj. łyżki 1.20 m3 w gruncie kat. III z transportem urobku samochodami samowyładowczymi na odległość 10 km</t>
  </si>
  <si>
    <t>2.19</t>
  </si>
  <si>
    <t>Koszt składowania nadmiaru gruntu na miejscu składowania</t>
  </si>
  <si>
    <t>2.20</t>
  </si>
  <si>
    <t>Demontaż studzienek ściekowych ulicznych betonowych o śr. 500 mm z osadnikiem bez syfonu</t>
  </si>
  <si>
    <t>2.21</t>
  </si>
  <si>
    <t>2.22</t>
  </si>
  <si>
    <t>Koszt składowanie gruzu betonowego na wysypisku</t>
  </si>
  <si>
    <t>Wykonanie wykopów mechanicznie  90% robót, ręcznie 10% robót wraz z transport gruntu na składowisko i uiszczeniem opłaty za składowanie.</t>
  </si>
  <si>
    <t>Ręczne roboty ziemne z transportem urobku samochodami samowyładowczymi na odległość 10 km (kat. gruntu III)</t>
  </si>
  <si>
    <t xml:space="preserve">D-04.01.01 </t>
  </si>
  <si>
    <t>Korytowanie mechaniczne na gł. 30 cm wraz z profilowaniem i zagęszczania podłoża pod warstwy konstrukcyjne nawierzchni.</t>
  </si>
  <si>
    <t>Koryta wykonywane mechanicznie gł. 30 cm w gruncie kat. II-VI na całej szerokości jezdni i chodników</t>
  </si>
  <si>
    <t>3.4</t>
  </si>
  <si>
    <t>KONSTRUKCJA JEZDNI KR6 Z KOSTKI GRANITOWEJ 18/27/18 CM</t>
  </si>
  <si>
    <t>D - 05.03.01</t>
  </si>
  <si>
    <t>Nawierzchnie z kostki kamiennej rzędowej o wysokości 18 cm na podsypce cementowo-piaskowej</t>
  </si>
  <si>
    <t>Podbudowa zasadnicza z mieszanki niezwiązanej z kruszywem C90/3 #0-31,5mm, grubość 30 cm</t>
  </si>
  <si>
    <t>Podbudowa pomocnicza z mieszanki związanej spoiwem hydraulicznym z dowozu, grubość 30 cm</t>
  </si>
  <si>
    <t>Podbudowy pomocnicza z mieszanki związanej spoiwem hydraulicznym z dowozu, grubość 30 cm</t>
  </si>
  <si>
    <t>4.4</t>
  </si>
  <si>
    <t>Mechaniczne rozkładanie podbudowy</t>
  </si>
  <si>
    <t>Warstwa odcinająca z geowłókniny separującej 25/25kN, 400 g/m2</t>
  </si>
  <si>
    <t>KONSTRUKCJA CHODNIKA Z PŁYT GRANITOWYCH 40X40 CM</t>
  </si>
  <si>
    <t xml:space="preserve">D - 08.02.03 </t>
  </si>
  <si>
    <t>Nawierzchnia z płyty granitowej bezfazowej 40x40 cm, gr. 8 cm</t>
  </si>
  <si>
    <t>Nawierzchnia z płyt kamiennych grubości 8 cm na podsypce cementowo-piaskowej, spoiny wypełnione zaprawą cementową</t>
  </si>
  <si>
    <t>D - 04.04.02B</t>
  </si>
  <si>
    <t xml:space="preserve">D - 08.01.02 </t>
  </si>
  <si>
    <t>branża drogowa</t>
  </si>
  <si>
    <t>1.3</t>
  </si>
  <si>
    <t>1.4</t>
  </si>
  <si>
    <t>1.5</t>
  </si>
  <si>
    <t>Obszar 4A</t>
  </si>
  <si>
    <t xml:space="preserve"> Mechaniczne usunięcie ziemi urodzajnej (humusu) grubość warstwy 10 cm wraz z transportem na miejsce składowania Wykonawcy.</t>
  </si>
  <si>
    <t>Roboty ziemne wykonywane koparkami chwytakowymi 1.20 m3 w ziemi kat. I-III uprzednio zmagazynowanej w hałdach z transportem urobku samochodami samowyładowczymi na odległość 10 km</t>
  </si>
  <si>
    <t>Rozebranie krawężników betonowych wraz z transportem na miejsce składowania i opłatą za skladowisko.</t>
  </si>
  <si>
    <t>Rozebranie krawężników betonowych 15x30 cm na podsypce cementowo-piaskowej</t>
  </si>
  <si>
    <t>Rozebranie krawężników kamiennych 30x30 cm na podsypce cementowo-piaskowej</t>
  </si>
  <si>
    <t>Rozebranie obrzeży betonowych wraz z transportem na miejsce składowania i opłatą za skladowisko.</t>
  </si>
  <si>
    <t>Rozebranie obrzeży trawnikowych o wymiarach 6-8x30 cm na podsypce piaskowej</t>
  </si>
  <si>
    <t>Rozebranie murka z kamienia wapiennego wraz z transportem na miejsce składowania i opłatą za skladowisko.</t>
  </si>
  <si>
    <t>Rozebranie murku z kamienia wapiennego 20x20 cm na zaprawie cementowej</t>
  </si>
  <si>
    <t xml:space="preserve">D - 05.03.11 </t>
  </si>
  <si>
    <t>Roboty remontowe - frezowanie nawierzchni bitumicznej o gr. 5 cm z wywozem materiału z rozbiórki na odl. do 1 km - interpolacja</t>
  </si>
  <si>
    <t>2.23</t>
  </si>
  <si>
    <t>Wywiezienie gruzu z terenu rozbiórki przy mechanicznym załadowaniu i wyładowaniu samochodem samowyładowczym na miejsce wkazane przez zarządcę drogi na odległość 10 km.</t>
  </si>
  <si>
    <t>2.24</t>
  </si>
  <si>
    <t>2.25</t>
  </si>
  <si>
    <t>2.26</t>
  </si>
  <si>
    <t>Rozebranie nawierzchni z płyt chodnikowych wraz z transportem na miejsce składowania i opłatą za skladowisko.</t>
  </si>
  <si>
    <t>2.27</t>
  </si>
  <si>
    <t>Rozebranie chodników z płyt betonowych 30x30x5 cm na podsypce cementowo-piaskowej</t>
  </si>
  <si>
    <t>2.28</t>
  </si>
  <si>
    <t>2.29</t>
  </si>
  <si>
    <t>D - 01.02.04 - Rozebranie nawierzchni z kostki betonowej wraz z transportem na miejsce składowania i opłatą za skladowisko.</t>
  </si>
  <si>
    <t>2.30</t>
  </si>
  <si>
    <t>2.31</t>
  </si>
  <si>
    <t>2.32</t>
  </si>
  <si>
    <t>2.33</t>
  </si>
  <si>
    <t>2.34</t>
  </si>
  <si>
    <t>2.35</t>
  </si>
  <si>
    <t>2.36</t>
  </si>
  <si>
    <t>2.37</t>
  </si>
  <si>
    <t>D - 02.01.01</t>
  </si>
  <si>
    <t>3.5</t>
  </si>
  <si>
    <t>3.6</t>
  </si>
  <si>
    <t xml:space="preserve">D - 05.03.01 </t>
  </si>
  <si>
    <t>Wykonanie nawierzchni z kostki granitowej o18x27x18 cm - kostka cięta</t>
  </si>
  <si>
    <t>D - 04.05.01</t>
  </si>
  <si>
    <t xml:space="preserve">D - 04.02.01A </t>
  </si>
  <si>
    <t>D - 08.02.03</t>
  </si>
  <si>
    <t xml:space="preserve"> Podbudowa zasadnicza z kruszywa niezwiązanego C90/3 #0-31,5mm, grubość 20 cm</t>
  </si>
  <si>
    <t>KONSTRUKCJA CHODNIKA Z PŁYT GRANITOWYCH 60X60 CM</t>
  </si>
  <si>
    <t>Nawierzchnia z płyty granitowej bezfazowej 60x60 cm, gr. 8 cm</t>
  </si>
  <si>
    <t xml:space="preserve">KONSTRUKCJA NAWIERZCHNI TECHNICZNEJ Z KOSTKI GRANITOWEJ 10X10 CM </t>
  </si>
  <si>
    <t>Nawierzchnia z kostki granitowej ciętej 10x10 cm</t>
  </si>
  <si>
    <t>Nawierzchnie z kostki granitowej o wysokości 10 cm na podsypce cementowo-piaskowej</t>
  </si>
  <si>
    <t>Podbudowa zasadnicza z mieszanki niezwiązanej z kruszywem C90/3 #0-31,5mm, grubość 20 cm</t>
  </si>
  <si>
    <t>KONSTRUKCJA NAWIERZCHNI WG PROJ. ARCHITEKTONICZNEGO Z PŁYTY GRANITOWEJ</t>
  </si>
  <si>
    <t>Nawierzchnia z płyty granitowej 60x60x10cm, 60x43,5x10cm i 43,5x43,5x10 cm</t>
  </si>
  <si>
    <t>8.1</t>
  </si>
  <si>
    <t xml:space="preserve"> Nawierzchnia z płyt granitowych grubości 10 cm na podsypce cementowo-piaskowej</t>
  </si>
  <si>
    <t>8.2</t>
  </si>
  <si>
    <t>Nawierzchnia z płyt granitowych grubości 10 cm na podsypce cementowo-piaskowej - kolor grafitowy</t>
  </si>
  <si>
    <t>Nawierzchnia z płyty granitowej 60x60x5cm, 60x43,5x5cm i 43,5x43,5x5 cm</t>
  </si>
  <si>
    <t>8.3</t>
  </si>
  <si>
    <t>Nawierzchnia z płyt granitowych grubości 5 cm na podsypce cementowo-piaskowej</t>
  </si>
  <si>
    <t>D - 08.02.03 -</t>
  </si>
  <si>
    <t>Nawierzchnia z płyt wskaźnikowych na podsypce cementowo-piaskowej</t>
  </si>
  <si>
    <t>8.4</t>
  </si>
  <si>
    <t>Nawierzchnie z płyty prowadzącej granitowej, o wymiarach 30x30 cm z podłużnymi wypukłościami umieszczonymi powyżej poziomu nawierzchni, na podsypce cementowo-piaskowej</t>
  </si>
  <si>
    <t>8.5</t>
  </si>
  <si>
    <t>Nawierzchnie z płyty prowadzącej granitowej, o wymiarach 30x30cm z elementami punktowo wypukłymi na podsypce cementowo-piaskowej</t>
  </si>
  <si>
    <t xml:space="preserve"> Podbudowa zasadnicza z mieszanki niezwiązanej z kruszywem C90/3 #0-31,5mm, grubość 20 cm</t>
  </si>
  <si>
    <t>8.6</t>
  </si>
  <si>
    <t>D - 04.04.02B -</t>
  </si>
  <si>
    <t>Podbudowa zasadnicza z mieszanki niezwiązanej z kruszywem C90/3 #0-63mm, grubość 20 cm</t>
  </si>
  <si>
    <t>8.7</t>
  </si>
  <si>
    <t>8.8</t>
  </si>
  <si>
    <t>9.1</t>
  </si>
  <si>
    <t>9.2</t>
  </si>
  <si>
    <t xml:space="preserve">D - 08.03.01 </t>
  </si>
  <si>
    <t>Ustawienie obrzeży granitowych o wymiarach 30x8cm  na ławie betonowej C12/15</t>
  </si>
  <si>
    <t>9.3</t>
  </si>
  <si>
    <t>Ława pod obrzeże - betonowa z oporem</t>
  </si>
  <si>
    <t>9.4</t>
  </si>
  <si>
    <t>Obrzeża betonowe o wymiarach 30x8 cm na podsypce piaskowej z wypełnieniem spoin zaprawą cementową</t>
  </si>
  <si>
    <t xml:space="preserve">D - 08.05.01 </t>
  </si>
  <si>
    <t>Odwodnienie szczelinowe</t>
  </si>
  <si>
    <t>9.5</t>
  </si>
  <si>
    <t>Ścieki z elementów betonowych - odwodnienie szczelinowe</t>
  </si>
  <si>
    <t>9.6</t>
  </si>
  <si>
    <t>Ława pododwodnienie liniowe z betonu C12/15</t>
  </si>
  <si>
    <t>mała architektura</t>
  </si>
  <si>
    <t>1</t>
  </si>
  <si>
    <t>55619-4A-PW-SP-430</t>
  </si>
  <si>
    <t>ROBOTY ZIEMNE - KOD CPV 45111000-8</t>
  </si>
  <si>
    <t>Wykopanie dołów pod fundamety elementów małej architektury - stacja naprawy rowerów</t>
  </si>
  <si>
    <t>Roboty ziemne koparkami podsiębiernymi z transportem urobku samochodami samowyładowczymi do 1·km, w ziemi uprzednio zmagazynowanej w hałdach, koparka 0,15·m3, grunt kategorii I-III, spycharka 55·kW - wywóz ziemi z fundamentów małej architektury</t>
  </si>
  <si>
    <t>Nakłady uzupełniające do tablic 0201-0213 za każde dalsze rozpoczęte 0,5·km odległości transportu, ponad 1·km samochodami samowyładowczymi, po drogach utwardzonych, grunt kategorii III-IV, samochód do 5·t - odwóz naddatku materiału z wykopu na dodatkowe 9 km</t>
  </si>
  <si>
    <t>Utylizacja ziemi z wykopu</t>
  </si>
  <si>
    <t>2</t>
  </si>
  <si>
    <t>KONSTRUKCJE BETONOWE KOD CPV 45223500-1</t>
  </si>
  <si>
    <t>Wykonanie fundamentu/zabetonowanie wykopu pod elementy małej architektury - stacja naprawy rowerów</t>
  </si>
  <si>
    <t>3</t>
  </si>
  <si>
    <t>MAŁA ARCHITEKTURA KOD CPV 45233293-9</t>
  </si>
  <si>
    <t>Dostawa i montaż ławek pojedyńczych z oświetleniem wg PW. Montowane do nawierzchni bez konieczności wykonania fundamentu.</t>
  </si>
  <si>
    <t>Dostawa i montaż ławek podwójnych z oświetleniem wg PW. Montowane do nawierzchni bez konieczności wykonania fundamentu.</t>
  </si>
  <si>
    <t>Dostawa i ustawienie - donica z elementami drewnianymi</t>
  </si>
  <si>
    <t>Dostawa elementów małej architektury - stojaki rowerowe wg PW. Stojaki montowane do nawierzchni be konieczności wykonania fundamentu.</t>
  </si>
  <si>
    <t>Dostawa i montaż  - słupki</t>
  </si>
  <si>
    <t>Dostawa i ustawienie elementów małej architektury - kosze na śmieci</t>
  </si>
  <si>
    <t>3.7</t>
  </si>
  <si>
    <t>Dostawa i montaż - Kraty pod drzewami</t>
  </si>
  <si>
    <t>3.8</t>
  </si>
  <si>
    <t>Dostawa i montaż elementów małej architektury - Stacja naprawy rowerów</t>
  </si>
  <si>
    <t>3.9</t>
  </si>
  <si>
    <t>Dostawa i montaż  - Tablice informacyjne zewnętrzne . Kompleksowa usługa wykonania, dostawy oraz montażu wraz z dostawą i osadzeniem fundamentów prefabrykowanych</t>
  </si>
  <si>
    <t>3.10</t>
  </si>
  <si>
    <t>Dostawa i montaż  - Wiata przystankowa. Kompleksowa usługa wykonania, dostawy oraz montażu wraz z dostawą i osadzeniem fundamentów prefabrykowanych</t>
  </si>
  <si>
    <t>3.11</t>
  </si>
  <si>
    <t>Dostawa i montaż  - Wiata rowerowa ( długości 13 m). Kompleksowa usługa wykonania, dostawy oraz montażu wraz z dostawą i osadzeniem fundamentów prefabrykowanych</t>
  </si>
  <si>
    <t>fontanna</t>
  </si>
  <si>
    <t>B.02.00.00</t>
  </si>
  <si>
    <t>Wykopy oraz przekopy wykonywane koparkami przedsiębiernymi na odkład, koparka 0,40·m3, grunt kategorii III - mechanicznie 80 %</t>
  </si>
  <si>
    <t>Wykonanie wykopów ręcznie z odkładem urobku - 20 %</t>
  </si>
  <si>
    <t>Pogłębienie wykopów pod warstwy podkładowe - ręcznie</t>
  </si>
  <si>
    <t>Odeskowanie wykopów</t>
  </si>
  <si>
    <t>Roboty ziemne koparkami przedsiębiernymi z transportem urobku samochodami samowyładowczymi do 1·km, w ziemi uprzednio zmagazynowanej w hałdach, koparka 0,40·m3, grunt kategorii I-III, spycharka 55·kW, samochód 5-10·t</t>
  </si>
  <si>
    <t>1.6</t>
  </si>
  <si>
    <t>Nakłady uzupełniające do tablic 0201-0213 za każde dalsze rozpoczęte 0,5·km odległości transportu, ponad 1·km samochodami samowyładowczymi, po drogach utwardzonych, grunt kategorii III-IV, samochód 5-10·t - dodatkowe 9 km</t>
  </si>
  <si>
    <t>1.7</t>
  </si>
  <si>
    <t>Opłata za składowanie ziemi z wykopów ( ceny wysypiska miejskiego)</t>
  </si>
  <si>
    <t>1.8</t>
  </si>
  <si>
    <t>Zasypanie wykopów gruntem z odkładu wraz z zagęszczeniem warstwami</t>
  </si>
  <si>
    <t>B.03.00.00</t>
  </si>
  <si>
    <t>PODKŁADY KOD  CPV  45223500-1</t>
  </si>
  <si>
    <t>Podkłady, betonowe na podłożu gruntowym, beton podawany pompą, zwykły - podkład pod elementy żelbetowe komory oraz niecki z betonu podkładowego gr 10 cm - beton C16/20</t>
  </si>
  <si>
    <t>ELEMENTY ŻELBETOWE KOMORY TECHNOLOGICZNEJ KOD  CPV  45223500-1</t>
  </si>
  <si>
    <t>Płyty fundamentowe żelbetowe, płyty - płyta denna komory technologicznej gr 25 cm - beton C25/30 W8</t>
  </si>
  <si>
    <t>Ściany żelbetowe gr 10 cm - ściany komory technologicznej - beton C25/30 W8</t>
  </si>
  <si>
    <t>Ściany żelbetowe, dodatek za każdy następny 1·cm grubości - dodatkowe 10 cm</t>
  </si>
  <si>
    <t>Płyta żelbetowa stropowa komory technologicznej gr 10 cm - beton C25/30 W8</t>
  </si>
  <si>
    <t>Stropy w deskowaniu systemowym, dodatek za każdy następny 1·cm grubości - dodatkowe 10 cm</t>
  </si>
  <si>
    <t>Analogia - wykonanie płyty betonowej odciążajęcej gr 10 cm. Beton C25/30 W8. Płyta wysunięta poza lico ściany komory na szer płyt XPS</t>
  </si>
  <si>
    <t>4</t>
  </si>
  <si>
    <t>ZBROJENIE ELEMENTÓW ŻELBETOWYCH KOMORY TECHNOLOGICZNEJ KOD  CPV  45262310-7</t>
  </si>
  <si>
    <t>Przygotowanie i montaż zbrojenia, konstrukcje monolityczne budowli, pręty żebrowane, średnica 6 ·mm</t>
  </si>
  <si>
    <t>Przygotowanie i montaż zbrojenia, konstrukcje monolityczne budowli, pręty żebrowane, średnica 10·mm</t>
  </si>
  <si>
    <t>5</t>
  </si>
  <si>
    <t>ELEMENTY ŻELBETOWE NIECKI FONTANNY KOD  CPV  45223500-1</t>
  </si>
  <si>
    <t>Płyty fundamentowe żelbetowe, płyty - płyta denna niecki gr 25 cm - beton C25/30 W8</t>
  </si>
  <si>
    <t>Ściany żelbetowe gr 10 cm - ściany niecki - beton C25/30 W8</t>
  </si>
  <si>
    <t>5.3</t>
  </si>
  <si>
    <t>6</t>
  </si>
  <si>
    <t>ZBROJENIE ELEMENTÓW ŻELBETOWYCH NIECKI FONTANY KOD  CPV  45262310-7</t>
  </si>
  <si>
    <t>7</t>
  </si>
  <si>
    <t>IZOLACJE PRZECIWWILGOCIOWE, PRZECIWWODNE I TERMICZNE KOMORY TECHNOLOGICZNEJ KOD  CPV  45320000-6</t>
  </si>
  <si>
    <t>Czyszczenie strumieniowo - ścierne na sucho, powierzchnie poziome - usunięcie mleczka cementowego - płyta denna</t>
  </si>
  <si>
    <t>Przygotowanie powierzchni poziomych pod uszczelnienia - gruntowanie powierzchni preparatem  - płyta denna</t>
  </si>
  <si>
    <t>7.3</t>
  </si>
  <si>
    <t>Wysokoelastyczna izolacja powierzchni poziomych, uszczelnianie powierzchni poddanych działaniu wilgoci z gruntu - izolacja grubowarstwowa min 2 mm</t>
  </si>
  <si>
    <t>7.4</t>
  </si>
  <si>
    <t>Czyszczenie strumieniowo - ścierne na sucho, powierzchnie poziome - usunięcie mleczka cementowego - płyta stropowa</t>
  </si>
  <si>
    <t>7.5</t>
  </si>
  <si>
    <t>Przygotowanie powierzchni poziomych pod uszczelnienia - gruntowanie powierzchni preparatem - płyta stropowa</t>
  </si>
  <si>
    <t>7.6</t>
  </si>
  <si>
    <t>Wysokoelastyczna izolacja powierzchni poziomych, uszczelnianie powierzchni poddanych działaniu wilgoci z gruntu - izolacja grubowarstwowa min 2 mm.</t>
  </si>
  <si>
    <t>7.7</t>
  </si>
  <si>
    <t>Czyszczenie strumieniowo - ścierne na sucho, powierzchnie pionowe, skośne, cylindryczne - ściany komory</t>
  </si>
  <si>
    <t>7.8</t>
  </si>
  <si>
    <t>Przygotowanie powierzchni pionowych pod uszczelnienia - gruntowanie powierzchni preparatem - ściany</t>
  </si>
  <si>
    <t>7.9</t>
  </si>
  <si>
    <t>Wysokoelastyczna izolacja powierzchni pionowych, uszczelnianie powierzchni poddanych działaniu wilgoci z gruntu - izolacja grubowarstwowa min 2 mm.</t>
  </si>
  <si>
    <t>7.10</t>
  </si>
  <si>
    <t>Izolacja ścian komory technologicznej płytami polistyrenu ekstrudowanego gr 5 cm o wytrzymałości na ściskanie min 300 kPa. Izolacja do głębokości 100 cm. Mocowanie z użyciem masy bitumicznej izolacyjnej</t>
  </si>
  <si>
    <t>7.11</t>
  </si>
  <si>
    <t>Analogia - Izolacja płyty stropowej technologicznej płytami polistyrenu ekstrudowanego gr 5 cm o wytrzymałości na ściskanie min 500 kPa. Mocowanie z użyciem masy bitumicznej izolacyjnej</t>
  </si>
  <si>
    <t>8</t>
  </si>
  <si>
    <t>IZOLACJE PRZECIWWILGOCIOWE, PRZECIWWODNE NIECKI KOD  CPV  45320000-6</t>
  </si>
  <si>
    <t>Czyszczenie strumieniowo - ścierne na sucho, powierzchnie poziome - usunięcie mleczka cementowego - płyta denna niecki</t>
  </si>
  <si>
    <t>Czyszczenie strumieniowo - ścierne na sucho, powierzchnie pionowe, skośne, cylindryczne - ściany niecki</t>
  </si>
  <si>
    <t>Przygotowanie powierzchni pionowych pod uszczelnienia - gruntowanie powierzchni preparatem  - ściany niecki</t>
  </si>
  <si>
    <t>9</t>
  </si>
  <si>
    <t>B.06.00.00</t>
  </si>
  <si>
    <t>POSADZKI KOMORY TECHNOLOGICZNEJ, WARSTWY WYRÓWNAWCZE KOD  CPV  45262300-4</t>
  </si>
  <si>
    <t>Czyszczenie strumieniowo - ścierne na sucho, powierzchnie poziome - usunięcie mleczka cementowego - płyta denna komory</t>
  </si>
  <si>
    <t>Gruntowanie podłoży, powierzchnie poziome</t>
  </si>
  <si>
    <t>Wykonanie jastrychów cementowych na przygotowanym podłożu, wykonywanie podkladu o grubości 45 mm - całkowita uśredniona grubość wylewki 60 mm. Wylewkę wykonać w spadku</t>
  </si>
  <si>
    <t>Wykonanie jastrychów cementowych na przygotowanym podłożu, dodatek za zmianę grubości o 10 mm - pogrubienie wylewki o dodatkowe 15 mm.</t>
  </si>
  <si>
    <t>10</t>
  </si>
  <si>
    <t>B.08.00.00</t>
  </si>
  <si>
    <t>POSADZKI KOMORY TECHNOLOGICZNEJ, OKŁADZINY GRESOWE KOD  CPV  45430000-0</t>
  </si>
  <si>
    <t>10.1</t>
  </si>
  <si>
    <t>10.2</t>
  </si>
  <si>
    <t>Posadzki płytkowe z kamieni sztucznych układanych na klej, przygotowanie podłoża, zaprawa klejowa mrozoodporna</t>
  </si>
  <si>
    <t>10.3</t>
  </si>
  <si>
    <t>Posadzki z płytek posadzkowych gres 30x30 cm, gres techniczny mrozoodporny</t>
  </si>
  <si>
    <t>11</t>
  </si>
  <si>
    <t>POSADZKI NIECKI FONTANNY, WARSTWY WYRÓWNAWCZE KOD  CPV  45262300-4</t>
  </si>
  <si>
    <t>11.1</t>
  </si>
  <si>
    <t>11.2</t>
  </si>
  <si>
    <t>11.3</t>
  </si>
  <si>
    <t>Wykonanie jastrychów cementowych na przygotowanym podłożu, wykonywanie podkladu o grubości 45 mm - całkowita uśredniona grubość wylewki 45 mm. Wylewkę wykonać w spadku 0,5%</t>
  </si>
  <si>
    <t>12</t>
  </si>
  <si>
    <t>POSADZKI NIECKI FONTANNY, POSADZKA EPOKSYDOWA KOD  CPV  45430000-0</t>
  </si>
  <si>
    <t>12.1</t>
  </si>
  <si>
    <t>12.2</t>
  </si>
  <si>
    <t>Posadzka epoksydowa wykonana na przygotowanym podłożu - gruntowanie</t>
  </si>
  <si>
    <t>12.3</t>
  </si>
  <si>
    <t>Posadzka epoksydowa wykonana na przygotowanym podłożu - wykonanie membrany gr 1 mm</t>
  </si>
  <si>
    <t>13</t>
  </si>
  <si>
    <t>ŚCIANY NIECKI FONTANNY, MEMBRANA EPOKSYDOWA KOD  CPV  45430000-0</t>
  </si>
  <si>
    <t>13.1</t>
  </si>
  <si>
    <t>13.2</t>
  </si>
  <si>
    <t>Membrana epoksydowa wykonana na przygotowanym podłożu - gruntowanie</t>
  </si>
  <si>
    <t>13.3</t>
  </si>
  <si>
    <t>Membrana epoksydowa wykonana na przygotowanym podłożu - wykonanie membrany ( malowanie pędzlem lub wałkiem)</t>
  </si>
  <si>
    <t>14</t>
  </si>
  <si>
    <t>B.16.00.00</t>
  </si>
  <si>
    <t>ROBOTY ŚLUSARSKIE KOD  CPV  45421100-5</t>
  </si>
  <si>
    <t>14.1</t>
  </si>
  <si>
    <t>Analogia - osadzenie w stropie komory włazu stalowego o wymiarach 80x80 cm, wyłaz z siłownikami. Wyłaz z możliwością wypełenienia materiałem dekoracyjnym ( wyłaz wypełnić płytami kamiennymi wg branży drogowej podczas wykonywania nawierzchni)</t>
  </si>
  <si>
    <t>14.2</t>
  </si>
  <si>
    <t>Dostawa i osadzenie klamer włazowych komory technicznej ( 2 szt mocowań na 1 klamrę)</t>
  </si>
  <si>
    <t>zieleń</t>
  </si>
  <si>
    <t>55619-4A-PW-SP-604_A</t>
  </si>
  <si>
    <t>Prace przygotowawcze</t>
  </si>
  <si>
    <t xml:space="preserve">  1</t>
  </si>
  <si>
    <t>Oczyszczenie terenu z resztek budowlanych gruzu i śmieci, zebranie i złożenie zanieczyszczeń w pryzmy</t>
  </si>
  <si>
    <t xml:space="preserve">  2</t>
  </si>
  <si>
    <t>Oczyszczenie terenu z resztek budowlanych gruzu i śmieci, wywiezienie zanieczyszczeń samochodami dalsze 0,5·km</t>
  </si>
  <si>
    <t xml:space="preserve">  3</t>
  </si>
  <si>
    <t>Dostawa ziemi (humus)</t>
  </si>
  <si>
    <t xml:space="preserve">  4</t>
  </si>
  <si>
    <t>Rozścielenie ziemi urodzajnej, teren płaski ręcznie z transportem taczkami</t>
  </si>
  <si>
    <t xml:space="preserve">  5</t>
  </si>
  <si>
    <t>Rozścielenie ziemi urodzajnej, teren płaski spycharkami</t>
  </si>
  <si>
    <t xml:space="preserve">  6</t>
  </si>
  <si>
    <t>Analogia - Ręczne rozrzucenie gliny, teren płaski, warstwa grubości 2·cm;
Rozłożenie warstwy 5 cm żwiru pod drzewami</t>
  </si>
  <si>
    <t>ha</t>
  </si>
  <si>
    <t xml:space="preserve">  7</t>
  </si>
  <si>
    <t>Analogia - Ręczne rozrzucenie gliny, teren płaski, dodatek za każdy następny 1·cm;
Rozłożenie warstwy żwiru pod drzewami</t>
  </si>
  <si>
    <t xml:space="preserve">  8</t>
  </si>
  <si>
    <t>Analogia - Ręczne rozrzucenie torfu, teren płaski, warstwa grubości 2·cm;
Rozwiezienie 5 cm warstwy mieszanki ziemi trawnikowej</t>
  </si>
  <si>
    <t xml:space="preserve">  9</t>
  </si>
  <si>
    <t>Analogia - Ręczne rozrzucenie torfu, teren płaski, dodatek za każdy następny 1·cm
Rozwiezienie 5 cm warstwy mieszanki ziemi trawnikowej</t>
  </si>
  <si>
    <t xml:space="preserve">  10</t>
  </si>
  <si>
    <t xml:space="preserve">  11</t>
  </si>
  <si>
    <t>Rozłożenie włókniny</t>
  </si>
  <si>
    <t>Żwir - drenaż 16-32 mm, warstwa 5 cm</t>
  </si>
  <si>
    <t>Kora sosnowa, warstwa 5 cm</t>
  </si>
  <si>
    <t>Drzewa liściaste</t>
  </si>
  <si>
    <t>Moduł ukierunkowujący korzenie drzewa</t>
  </si>
  <si>
    <t>System stabilizacji bryły korzeniowej drzewa do 20cm obwodu pnia</t>
  </si>
  <si>
    <t>System napowietrzająco-nawadniający</t>
  </si>
  <si>
    <t xml:space="preserve">kpl </t>
  </si>
  <si>
    <t>System wspomagający nawodnienie</t>
  </si>
  <si>
    <t>Krzewy liściaste</t>
  </si>
  <si>
    <t>Trawniki</t>
  </si>
  <si>
    <t>System nawadniający</t>
  </si>
  <si>
    <t>Roboty ziemne koparkami podsiębiernymi z transportem urobku samochodami samowyładowczymi do 1·km, koparka 0,60·m3, grunt kategorii IV, samochód do 5·t</t>
  </si>
  <si>
    <t>Obsypka rurociągu kruszywem dowiezionym, piasek</t>
  </si>
  <si>
    <t>Podłoża pod kanały i obiekty z materiałów sypkich, grubość 10·cm</t>
  </si>
  <si>
    <t>Bezprzewodowy czujnik opadu deszczu i niskiej temperatury</t>
  </si>
  <si>
    <t>Sterownik</t>
  </si>
  <si>
    <t>System nawadniania dokorzeniowego</t>
  </si>
  <si>
    <t>Osłona nawadniania dokorzeniowego</t>
  </si>
  <si>
    <t>Włóknina drogowa – przeciw zamulaniu elementów nawadniania</t>
  </si>
  <si>
    <t>Moduł LINK WiFi</t>
  </si>
  <si>
    <t>Zawory zaporowo elektromagnetyczne, Fi·25·mm - elektrozawór 1"</t>
  </si>
  <si>
    <t>Zawory przelotowe sieci wodociągowych, Dn 32·mm</t>
  </si>
  <si>
    <t>Zawory zwrotne sieci wodociągowych, Dn 32·mm</t>
  </si>
  <si>
    <t>Analogia - Rurociąg PE  PN16 SDR11  śr. 32x3 mm</t>
  </si>
  <si>
    <t>Analogia - Przewód elastyczny systemu nawadniania</t>
  </si>
  <si>
    <t>Układanie kabli w rowach kablowych - ręcznie, kabel do 0,5·kg/m</t>
  </si>
  <si>
    <t>Profilowanie i zagęszczanie podłoża pod warstwy konstrukcyjne nawierzchni, ręcznie, grunt kategorii III-IV</t>
  </si>
  <si>
    <t>Zagęszczanie nasypów, zagęszczarkami, grunt sypki kategorii I-III</t>
  </si>
  <si>
    <t>Prace końcowe</t>
  </si>
  <si>
    <t>Analogia - Ręczne rozrzucenie torfu, teren płaski, warstwa grubości 2·cm;
Rozłożenie warstwy 5 cm kory</t>
  </si>
  <si>
    <t>Analogia - Ręczne rozrzucenie torfu, teren płaski, dodatek za każdy następny 1·cm
Rozłożenie warstwy 5 cm kory</t>
  </si>
  <si>
    <t>55619-4A-PW-SP-692/A</t>
  </si>
  <si>
    <t>WYCINKA DRZEW KOD CPV 77211400-6</t>
  </si>
  <si>
    <t>Ścinanie drzew piłą mechaniczną, Fi·do 15·cm</t>
  </si>
  <si>
    <t>Ścinanie drzew piłą mechaniczną, Fi·16-25·cm</t>
  </si>
  <si>
    <t>Ścinanie drzew piłą mechaniczną, Fi·26-35·cm</t>
  </si>
  <si>
    <t>Ścinanie drzew piłą mechaniczną, Fi·36-45·cm</t>
  </si>
  <si>
    <t>Ścinanie drzew piłą mechaniczną, Fi·46-55·cm</t>
  </si>
  <si>
    <t>Ścinanie drzew piłą mechaniczną, Fi·66-75·cm i większe</t>
  </si>
  <si>
    <t>KARCZOWANIE PNI KOD CPV 77211400-6</t>
  </si>
  <si>
    <t>Mechaniczne karczowanie pni, Fi·10-15·cm</t>
  </si>
  <si>
    <t>Mechaniczne karczowanie pni, Fi·16-25·cm</t>
  </si>
  <si>
    <t>Mechaniczne karczowanie pni, Fi·26-35·cm</t>
  </si>
  <si>
    <t>Mechaniczne karczowanie pni, Fi·36-45·cm</t>
  </si>
  <si>
    <t>Mechaniczne karczowanie pni, Fi·46-55·cm</t>
  </si>
  <si>
    <t>Mechaniczne karczowanie pni, Fi·66-75·cm i większe</t>
  </si>
  <si>
    <t>KARCZOWANIE KRZEWÓW KOD CPV 77340000-5</t>
  </si>
  <si>
    <t>Mechaniczne karczowanie, zagajniki średniej gęstości</t>
  </si>
  <si>
    <t>Oczyszczenie terenu z pozostałości po wykarczowaniu, drobne gałęzie, korzenie i kora bez wrzosu</t>
  </si>
  <si>
    <t>TRANSPORT DRZEWA - DŁUŻYCE KOD CPV 77211200-4</t>
  </si>
  <si>
    <t>Wywożenie dłużyc, karpiny i gałęzi, transport na odległość do 2·km, dłużyce dla drzew o średnicy do 15 cm, złożenie w miejscu wskazanym przez inwestora</t>
  </si>
  <si>
    <t>Wywożenie dłużyc, karpiny i gałęzi, transport na odległość do 2·km, dłużyce dla drzew o średnicy 16-25 cm, złożenie w miejscu wskazanym przez inwestora</t>
  </si>
  <si>
    <t>Wywożenie dłużyc, karpiny i gałęzi, transport na odległość do 2·km, dłużyce dla drzew o średnicy 26-35 cm, złożenie w miejscu wskazanym przez inwestora</t>
  </si>
  <si>
    <t>Wywożenie dłużyc, karpiny i gałęzi, transport na odległość do 2·km, dłużyce dla drzew o średnicy 36-45 cm, złożenie w miejscu wskazanym przez inwestora</t>
  </si>
  <si>
    <t>Wywożenie dłużyc, karpiny i gałęzi, transport na odległość do 2·km, dłużyce dla drzew o średnicy 46-55 cm, złożenie w miejscu wskazanym przez inwestora</t>
  </si>
  <si>
    <t>4.6</t>
  </si>
  <si>
    <t>Wywożenie dłużyc, karpiny i gałęzi, transport na odległość do 2·km, dłużyce dla drzew o średnicy 66-75 i większe cm, złożenie w miejscu wskazanym przez inwestora</t>
  </si>
  <si>
    <t>TRANSPORT DRZEWA - KARPINA KOD CPV 77211200-4</t>
  </si>
  <si>
    <t>Wywożenie dłużyc, karpiny i gałęzi, transport na odległość do 2·km, karpina dla drzew o średnicy do 15 cm, złożenie w miejscu wskazanym przez inwestora</t>
  </si>
  <si>
    <t>mp</t>
  </si>
  <si>
    <t>Wywożenie dłużyc, karpiny i gałęzi, transport na odległość do 2·km, karpina dla drzew o średnicy 16-25 cm, złożenie w miejscu wskazanym przez inwestora</t>
  </si>
  <si>
    <t>Wywożenie dłużyc, karpiny i gałęzi, transport na odległość do 2·km, karpina dla drzew o średnicy 26-35 cm, złożenie w miejscu wskazanym przez inwestora</t>
  </si>
  <si>
    <t>5.4</t>
  </si>
  <si>
    <t>Wywożenie dłużyc, karpiny i gałęzi, transport na odległość do 2·km, karpina dla drzew o średnicy 36-45 cm, złożenie w miejscu wskazanym przez inwestora</t>
  </si>
  <si>
    <t>5.5</t>
  </si>
  <si>
    <t>Wywożenie dłużyc, karpiny i gałęzi, transport na odległość do 2·km, karpina dla drzew o średnicy 46-55 cm, złożenie w miejscu wskazanym przez inwestora</t>
  </si>
  <si>
    <t>5.6</t>
  </si>
  <si>
    <t>Wywożenie dłużyc, karpiny i gałęzi, transport na odległość do 2·km, karpina dla drzew o średnicy 66-75 cm i większe, złożenie w miejscu wskazanym przez inwestora</t>
  </si>
  <si>
    <t>TRANSPORT DRZEWA - GAŁĘZIE KOD CPV 77211200-4</t>
  </si>
  <si>
    <t>Wywożenie dłużyc, karpiny i gałęzi, transport na odległość do 2·km, gałęzie dla drzew o średnicy do 15 cm, złożenie w miejscu wskazanym przez inwestora</t>
  </si>
  <si>
    <t>Wywożenie dłużyc, karpiny i gałęzi, transport na odległość do 2·km, gałęzie dla drzew o średnicy 16-25 cm, złożenie w miejscu wskazanym przez inwestora</t>
  </si>
  <si>
    <t>6.3</t>
  </si>
  <si>
    <t>Wywożenie dłużyc, karpiny i gałęzi, transport na odległość do 2·km, gałęzie dla drzew o średnicy 26-35 cm, złożenie w miejscu wskazanym przez inwestora</t>
  </si>
  <si>
    <t>6.4</t>
  </si>
  <si>
    <t>Wywożenie dłużyc, karpiny i gałęzi, transport na odległość do 2·km, gałęzie dla drzew o średnicy 36-45 cm, złożenie w miejscu wskazanym przez inwestora</t>
  </si>
  <si>
    <t>6.5</t>
  </si>
  <si>
    <t>Wywożenie dłużyc, karpiny i gałęzi, transport na odległość do 2·km, gałęzie dla drzew o średnicy 46-55 cm, złożenie w miejscu wskazanym przez inwestora</t>
  </si>
  <si>
    <t>6.6</t>
  </si>
  <si>
    <t>Wywożenie dłużyc, karpiny i gałęzi, transport na odległość do 2·km, gałęzie dla drzew o średnicy 66-65 i większe cm, złożenie w miejscu wskazanym przez inwestora</t>
  </si>
  <si>
    <t>wycinki</t>
  </si>
  <si>
    <t>55619-4A-PW-SP-802/A</t>
  </si>
  <si>
    <t>ROZBIÓRKI CPV 45111000-8</t>
  </si>
  <si>
    <t>Rozbiórki fundamentów wcześniej rozebranej wiaty dworca autobusowego, wraz z odwozem i utylizacją/przetworzeniem materiału oraz uporządkowaniem terenu. Koszt rozbiórki materiałów żelbetowych monolitycznych o założonowej grubości 30 cm</t>
  </si>
  <si>
    <t>Rozbiórki murków oporowych, wraz z odwozem i utylizacją/przetworzeniem materiału oraz uporządkowaniem terenu. Koszt rozbiórki materiałów żelbetowych monolitycznych oraz murowanych.</t>
  </si>
  <si>
    <t>Analogia - demontaż słupa sieci trakcyjnej</t>
  </si>
  <si>
    <t>słup</t>
  </si>
  <si>
    <t>Wywóz złomu z terenu rozbiórki, samochodem skrzyniowym na odległość do 1·km, z załadunkiem i wyładunkiem mechanicznym, samochód do 5·t</t>
  </si>
  <si>
    <t>Wywóz złomu z terenu rozbiórki, samochodem skrzyniowym na odległość do 1·km, nakłądy uzupełniające za każdy dalszy rozpoczęty 1·km odległości ponad 1·km, samochód do 5·t - dodatkowe 9 km</t>
  </si>
  <si>
    <t>Analogia - demontaż słupa latarni - betonowy</t>
  </si>
  <si>
    <t>Wywiezienie gruzu z terenu rozbiórki przy mechanicznym załadowaniu i wyładowaniu, załadowanie koparko-ładowarką samochodów samowyładowczych, przy obsłudze 3 samochodów na zmianę</t>
  </si>
  <si>
    <t>Wywiezienie gruzu z terenu rozbiórki przy mechanicznym załadowaniu i wyładowaniu, transport samochodem samowyładowczym na odległość 1 km</t>
  </si>
  <si>
    <t>Wywiezienie gruzu z terenu rozbiórki przy mechanicznym załadowaniu i wyładowaniu, nakłądy uzupełniające na każdy dalszy rozpoczęty 1·km ponad 1·km transportu - dodatkowe 9 km</t>
  </si>
  <si>
    <t>Utylizacja gruzu</t>
  </si>
  <si>
    <t>Analogia - demontaż elementów małej architektury - ławki, kosze na śmieci, donice, itp</t>
  </si>
  <si>
    <t>Analogia - demontaż nośników reklamowych o kontrsukcji wsporczej stalowej.</t>
  </si>
  <si>
    <t>rozbiórki</t>
  </si>
  <si>
    <t>branża elektryczna</t>
  </si>
  <si>
    <t>55619-4A-PW-SP-204/A</t>
  </si>
  <si>
    <t>1. ZASILANIE FONTANNY I TABLICY INFO.TI.2A.01</t>
  </si>
  <si>
    <t xml:space="preserve">Kopanie rowów dla kabli  ręcznie w gruncie kat. III-IV                                             m3= 140x 0,8x 0,4= 44,80                                      </t>
  </si>
  <si>
    <t>Nasypanie warstwy piasku na dnie rowu kablowego o szer. do 0.4 m</t>
  </si>
  <si>
    <t xml:space="preserve">Ułożenie rur osłonowych z PCW o śr.do 140 mm - osłona rurowa HDPE śr.50mm </t>
  </si>
  <si>
    <t>Ułożenie rur osłonowych z PCW o śr.do 140 mm -rura osłonowa HDPE gładkościenna sztywna 110</t>
  </si>
  <si>
    <t>Układanie kabli o masie do 1.0 kg/m w rurach, kanałach zamkniętych - kabel YAKXS 5x35mm2 0,6/1kV</t>
  </si>
  <si>
    <t>Układanie kabli o masie do 0.5 kg/m w rurach,kanałach zamkniętych - kabel YKXS 3x4mm2 0,6/1kV</t>
  </si>
  <si>
    <t>Uszczelnianie wprowadzeń kabli do rur przepustowych - dławnica czołowa</t>
  </si>
  <si>
    <t>Tablice rozdzielcze o masie do 50 kg - rozdz. RFD obudowa
II kl.izolacji, IP55 z wyposażeniem</t>
  </si>
  <si>
    <t>1.9</t>
  </si>
  <si>
    <t>Wywóz ziemi samochodami skrzyniowymi na odległ.do 1km grunt.kat. III    m3= 140x0,2x0,4= 11,20</t>
  </si>
  <si>
    <t>1.10</t>
  </si>
  <si>
    <t>Wywóz ziemi samochodami skrzyniowymi - za każdy następny 1km</t>
  </si>
  <si>
    <t>2. INSTALACJE ELEKTR. W POM. TECHNICZNYM FONTANNY</t>
  </si>
  <si>
    <t>Konstrukcje wsporcze przykręcane o masie do 1 kg - wspornik sufitowo ścienny pod korytko</t>
  </si>
  <si>
    <t>Korytka o szerokości do 100 mm przykręcane - korytko metalowe perforowane K50H50</t>
  </si>
  <si>
    <t>Przewody kabelkowe o łącznym przekr. żył do 7.5 mm2 układane w gotowych korytkach - N2XH 3x2,5mm2</t>
  </si>
  <si>
    <t>Przewody kabelkowe o łącznym przekr. żył do 7.5 mm2 układane n.t. na betonie - N2XH 3x 2,5mm2</t>
  </si>
  <si>
    <t>Przewody kabelkowe o łącznym przekr. żył do 7.5 mm2 układane w gotowych korytkach - N2XH 3x1,5mm2</t>
  </si>
  <si>
    <t>Przewody kabelkowe o łącznym przekr. żył do 7.5 mm2 układane n.t. na betonie - N2XH 3x 1,5mm2</t>
  </si>
  <si>
    <t>Przewody kabelkowe o łącznym przekr. żył do 30 mm2 układane w gotowych korytkach - N2XH 5x 4mm2</t>
  </si>
  <si>
    <t>Przygotowanie podłoża pod osprzęt instalacyjny mocowany przez przykręcenie  w podłożu betonowym</t>
  </si>
  <si>
    <t>Łączniki i przyciski instalacyjne bryzgoszczelne jednobiegunowe IP55</t>
  </si>
  <si>
    <t>Gniazda instalacyjne wtyczkowe ze stykiem ochronnym bryzgoszczelne 2-biegunowe przykr. o obciąż.do 16 A IP55</t>
  </si>
  <si>
    <t>Oprawy LED w obudowie z tworzyw sztucznych przykręcane  4000lm, IP65</t>
  </si>
  <si>
    <t>Przepusty rurowe hermetyczne w ścianie z rur o śr.do 36 mm</t>
  </si>
  <si>
    <t>Kopanie rowów dla kabli ręcznie w gruncie kat. III -zasilanie pompowni
m3= 20x0,7x0,4= 5,60</t>
  </si>
  <si>
    <t>Ułożenie rur osłonowych z PCW o śr.do 140 mm - rura osłonowa HDPE 32</t>
  </si>
  <si>
    <t>Przewody kabelkowe o łącznym przekr. żył do 30 mm2 wciągane do rur - N2XH 5x 4mm2 zasil. pompowni</t>
  </si>
  <si>
    <t>Zasypywanie rowów dla kabli ręcznie w gruncie kat. III</t>
  </si>
  <si>
    <t>Sprawdzenie i pomiar 1-faz. obwodu elektrycznego niskiego napięcia</t>
  </si>
  <si>
    <t>Sprawdzenie i pomiar 3-faz. obwodu elektrycznego niskiego napięcia</t>
  </si>
  <si>
    <t>Badanie linii kablowej N.N.- kabel 5-żył.</t>
  </si>
  <si>
    <t>odc</t>
  </si>
  <si>
    <t>3. OŚWIETLENIE PLAC PRZED DWORCEM PKP</t>
  </si>
  <si>
    <t xml:space="preserve">Kopanie rowów dla kabli  ręcznie w gruncie kat. III-IV                                             m3= 75x 0,7x 0,4= 21,00                                      </t>
  </si>
  <si>
    <t xml:space="preserve">Ułożenie rur osłonowych z PCW o śr.do 140 mm - osłona rurowa HDPE śr.75mm </t>
  </si>
  <si>
    <t>Układanie kabli o masie do 1.0 kg/m w rurach, kanałach zamkniętych - kabel YAKXS 4x35mm2 0,6/1kV</t>
  </si>
  <si>
    <t>Układanie uziomów w rowach kablowych - bednarka FeZn 30x4mm</t>
  </si>
  <si>
    <t>Wykopy jamiste o głębokości do 1,5 m ze skarpami o szer. dna do 1,5 m w gruncie kat. III - wykop pod szafę oświetleniowa
m3= 1,8x1,0x0,7= 1,26</t>
  </si>
  <si>
    <t xml:space="preserve">Urządzenia rozdzielcze o masie ponad 20 kg na fundamencie prefabryk. - szafa oświetleniowa SOU.2A.01 </t>
  </si>
  <si>
    <t>Fundamenty prefabrykowane pod słupy oświetleniowe</t>
  </si>
  <si>
    <t>Montaż i stawianie słupów oświetl. o masie do 300kg - słup stalowy H=10m do fundamentu z wysięgnikiem 2-ram. kl. bezp.70HE do wysokości 2m malowany farba anty graffiti, do wysokości 0,5m malowany farba polimeryzacyjna odporna na mocz i sól.</t>
  </si>
  <si>
    <t>Montaż i stawianie słupów oświetl. o masie do 300kg - słup stalowy H=8m do fundamentu z wysięgnikiem 4-ram.  kl. bezp.70HE do wysokości 2m malowany
farba anty graffiti, do wysokości 0,5m malowany farba polimeryzacyjna
odporna na mocz i sól.</t>
  </si>
  <si>
    <t>Montaż przewodów do opraw oświetl. - wciąganie w słupy i wysięgniki przy wysokości latarń do10 m - kabel YKY 3x2,5mm2 0,6/1kV</t>
  </si>
  <si>
    <t>3.12</t>
  </si>
  <si>
    <t>Montaż opraw oświetl. zewnętrznego na słupie - oprawa LED 104W, 700mA, IP66</t>
  </si>
  <si>
    <t>3.13</t>
  </si>
  <si>
    <t>Montaż tabliczek bezp.- złacze bezpiecznikowe we wnęce słupa</t>
  </si>
  <si>
    <t>3.14</t>
  </si>
  <si>
    <t>Montaż tabliczek bezp.- złacze  fazowe we wnęce słupa</t>
  </si>
  <si>
    <t>3.15</t>
  </si>
  <si>
    <t>Montaż tabliczek bezp.- złacze  zerowe we wnęce słupa</t>
  </si>
  <si>
    <t>3.16</t>
  </si>
  <si>
    <t xml:space="preserve">Zarobienie na sucho końca kabla 4-żył. o przekroju żył do 50 mm2 na nap. do 1 kV </t>
  </si>
  <si>
    <t>3.17</t>
  </si>
  <si>
    <t>Łączenie przewodów przewodów
wyrównawczych z bednarki o przekr. do 120 mm2- podłacz. słupa do uziemienia</t>
  </si>
  <si>
    <t>3.18</t>
  </si>
  <si>
    <t>Zasypywanie rowów dla kabli  ręcznie w gruncie kat. III</t>
  </si>
  <si>
    <t>3.19</t>
  </si>
  <si>
    <t>Badanie linii kablowej N.N.- kabel 4-żył.</t>
  </si>
  <si>
    <t>3.20</t>
  </si>
  <si>
    <t>Badania i pomiary instalacji uziemiającej</t>
  </si>
  <si>
    <t>3.21</t>
  </si>
  <si>
    <t>Sprawdzenie samoczynnego wyłączania zasilania</t>
  </si>
  <si>
    <t>3.22</t>
  </si>
  <si>
    <t>Wywóz ziemi samochodami skrzyn. na odległ.do 1km grunt. kat. III</t>
  </si>
  <si>
    <t>3.23</t>
  </si>
  <si>
    <t xml:space="preserve">Wywóz ziemi samochodami skrzyn. - za każdy następny 1 km </t>
  </si>
  <si>
    <t>4. OŚWIETLENIE PARKOWE PLAC PRZED DWORCEM PKP</t>
  </si>
  <si>
    <t xml:space="preserve">Kopanie rowów dla kabli  ręcznie w gruncie kat. III                                             m3=410x0,7x0,4= 114,80                                  </t>
  </si>
  <si>
    <t>Układanie kabli o masie do 1.0 kg/m w rurach- kabel YAKXS 4x35mm2 0,6/1kV</t>
  </si>
  <si>
    <t>4.7</t>
  </si>
  <si>
    <t>Łączenie przewodów przewodów
wyrównawczych z bednarki o przekroju do 120 mm2 - podłaczenie słupa do
uziemienia</t>
  </si>
  <si>
    <t>4.8</t>
  </si>
  <si>
    <t>Budowa studni kablowych prefabryk. rozdzielczych dwuelementowych w gruncie kat.III - studnia SK-1g z rama, pokrywa w wykonaniu specjalnym płyta granitowa 60x60cm ramce ze stali nierdzewnej.</t>
  </si>
  <si>
    <t>4.9</t>
  </si>
  <si>
    <t>4.10</t>
  </si>
  <si>
    <t>Montaż i stawianie słupów oświetl. o masie do 100kg - słup stalowy H=4m do fundamentu ,do wys.2m malowany farba anty graffiti,do wys.0,5m malowany farba polimeryzacyjna  odporna na mocz i sól.</t>
  </si>
  <si>
    <t>4.11</t>
  </si>
  <si>
    <t>Montaż przewodów do opraw oświetl. - wciąganie w słupy przy wys.latarń do 4 m bez wysięgnika-YKY 3x2,5mm2 0,6/1kV</t>
  </si>
  <si>
    <t>4.12</t>
  </si>
  <si>
    <t>Montaż opraw oświetl. zewnętrznego na słupie - oprawa LED 39W, 700mA IP66</t>
  </si>
  <si>
    <t>4.13</t>
  </si>
  <si>
    <t xml:space="preserve">Obudowa PC/ABS 255x180x150 II kl. Izol. z szyna TH35 - w studniach kablowych </t>
  </si>
  <si>
    <t>4.14</t>
  </si>
  <si>
    <t xml:space="preserve">Rozłącznik bezp. 1-bieg. DO1/6A w studniach kablowych </t>
  </si>
  <si>
    <t>4.15</t>
  </si>
  <si>
    <t>4.16</t>
  </si>
  <si>
    <t>Kopanie rowów dla kabli ręcznie w gruncie kat. III
m3= 830x0,6x0,4= 199,20</t>
  </si>
  <si>
    <t>4.17</t>
  </si>
  <si>
    <t>4.18</t>
  </si>
  <si>
    <t>Przewody kabelkowe o łącznym przekroju żył do 7.5 mm2 wciągane do rur - kabel YKY 3x1,5mm2 0,6/1kV</t>
  </si>
  <si>
    <t>4.19</t>
  </si>
  <si>
    <t>4.20</t>
  </si>
  <si>
    <t>Montaż opraw - oprawa doziemna LED 28W, IP67, IK10 stal nierdzewna przelotowa (podświetlenie drzew)</t>
  </si>
  <si>
    <t>4.21</t>
  </si>
  <si>
    <t>Montaż opraw - oprawa doziemna LED 12W, IP67, IK10 stal nierdzewna przelotowa (podświetlenie ławek)</t>
  </si>
  <si>
    <t>4.22</t>
  </si>
  <si>
    <t>Podłączenie przewodów kabelkowych o przekroju żyły do 2.5 mm2 pod zaciski</t>
  </si>
  <si>
    <t>4.23</t>
  </si>
  <si>
    <t>4.24</t>
  </si>
  <si>
    <t>Badanie linii kablowej N.N.- kabel 3-żył.</t>
  </si>
  <si>
    <t>4.25</t>
  </si>
  <si>
    <t>4.26</t>
  </si>
  <si>
    <t>4.27</t>
  </si>
  <si>
    <t>Wywóz ziemi samochodami skrzyn. na odległość do 1 km grunt.kat. III</t>
  </si>
  <si>
    <t>4.28</t>
  </si>
  <si>
    <t>Wywóz ziemi samochodami skrzyn. - za każdy następny 1 km</t>
  </si>
  <si>
    <t>Roboty ziemne - wykopy i ułożenie podsypki</t>
  </si>
  <si>
    <t>55619-4A-PW-SP-102/A</t>
  </si>
  <si>
    <t>Roboty pomiarowe przy liniowych robotach ziemnych - Wytyczenie wykopów</t>
  </si>
  <si>
    <t>km</t>
  </si>
  <si>
    <t>Wykopy oraz przekopy wykonywane na odkład mechanicznie, głębokość do 3·m - przyjęto 80% mechanicznie</t>
  </si>
  <si>
    <t>Wykopy liniowe szerokości 0,8-2,5·m o ścianach pionowych z ręcznym wydobyciem urobku w gruntach suchych, głębokości do 1,5·m - przyjęto 20% ręcznie</t>
  </si>
  <si>
    <t>Pełne umocnienie pionowych ścian wykopów liniowych balami drewnianymi w gruntach suchych wraz z rozbiórką po wykonaniu rurociągu</t>
  </si>
  <si>
    <t>Podłoża z kruszyw naturalnych, o grubości 10·cm, piasek</t>
  </si>
  <si>
    <t>Zabezpieczenie instalacji kolizyjnych</t>
  </si>
  <si>
    <t>Zabezpieczenie istniejących kabli energetycznych, rury ochronne dwudzielne typu A83PS dł.·3,0m, niebieska - zabezpieczenie kabli energetycznych N/N w miejscu kolizji</t>
  </si>
  <si>
    <t>Studnie i komory wodociągowe</t>
  </si>
  <si>
    <t>Montaż prefabrykowanej komory wodomierzowej 2300x1700x1900mm wraz z włazem z pokrywą z PE średnicy 600mm; z zabezpieczeniem przed kradzieżą i stopniami antypoślizgowymi</t>
  </si>
  <si>
    <t>Wykonanie różnych elementów betonowych i żelbetowych drobnowymiarowych o objętości do 1,5·m3, budowle i elementy betonowe - belki podporowe w komorze wodomierzowej</t>
  </si>
  <si>
    <t>Montaż przejścia przez ściany betonowe komory wodomierzowej dla rury średnicy 63·mm</t>
  </si>
  <si>
    <t>Montaż przejścia przez ściany betonowe komory wodomierzowej dla rury średnicy 50·mm</t>
  </si>
  <si>
    <t>Montaż przejścia przez ściany betonowe komory wodomierzowej dla rury średnicy 32·mm</t>
  </si>
  <si>
    <t>Montaż rur wodociągu</t>
  </si>
  <si>
    <t>Montaż rurociągów z rur polietylenowych (PE, PEHD), Fi·50·mm</t>
  </si>
  <si>
    <t>Montaż rurociągów z rur polietylenowych (PE, PEHD), Fi·63·mm</t>
  </si>
  <si>
    <t>Montaż armatury wodociągowej</t>
  </si>
  <si>
    <t>Montaż opaski do nawiercania do rur PE DZ·110/DZ·63·mm</t>
  </si>
  <si>
    <t>Montaż zasuwy ze złączem ISO do rur PE/PVC, PN10, Dz·50, wraz z kolanami, obudową teleskopową i skrzynką uliczną</t>
  </si>
  <si>
    <t>Montaż kształtek ciśnieniowych PEHD o łączeniach zgrzewano-kołnierzowych (tuleje kołnierzowe na luźny kołnierz), Fi·63·mm, PE-HD - w studni wodomierzowej</t>
  </si>
  <si>
    <t>Montaż kształtek ciśnieniowych PEHD o łączeniach zgrzewano-kołnierzowych (tuleje kołnierzowe na luźny kołnierz), Fi·50·mm, PE-HD - w studni wodomierzowej</t>
  </si>
  <si>
    <t>Montaż kształtek ciśnieniowych PEHD o łączeniach zgrzewano-kołnierzowych (tuleje kołnierzowe na luźny kołnierz), Fi·32·mm, PE-HD - w studni wodomierzowej</t>
  </si>
  <si>
    <t>Przyspawanie kołnierza do zwężki, kołnierz DN·50 - w studni wodomierzowej</t>
  </si>
  <si>
    <t>Przyspawanie kołnierza do zwężki, kołnierz DN·40 - w studni wodomierzowej</t>
  </si>
  <si>
    <t>Przyspawanie kołnierza do zwężki, kołnierz DN·25 - w studni wodomierzowej</t>
  </si>
  <si>
    <t>Montaż zweżki stalowej, DN·50/DN·25 - w studni wodomierzowej</t>
  </si>
  <si>
    <t>Montaż zweżki stalowej, DN·40/DN·25 - w studni wodomierzowej</t>
  </si>
  <si>
    <t>Montaż zweżki stalowej, DN·25/DN·20 - w studni wodomierzowej</t>
  </si>
  <si>
    <t>Montaż zaworu kulowego, gwintowanego GW, przelotowego, mosiężnego, DN·25 - w studni wodomierzowej</t>
  </si>
  <si>
    <t>Montaż zaworu kulowego, gwintowanego GW, przelotowego, mosiężnego, DN·20 - w studni wodomierzowej</t>
  </si>
  <si>
    <t>Rurociągi stalowe ocynkowane o połączeniach gwintowanych, w budynkach niemieszkalnych, DN·25 - w studni wodomierzowej</t>
  </si>
  <si>
    <t>Rurociągi stalowe ocynkowane o połączeniach gwintowanych, w budynkach niemieszkalnych, DN·20 - w studni wodomierzowej</t>
  </si>
  <si>
    <t>Montaż łuku stalowego spawanego DN·25 - w studni wodomierzowej</t>
  </si>
  <si>
    <t>Montaż zaworu antyskażeniowego typu BA, gwintowanego DN·25 - w studni wodomierzowej</t>
  </si>
  <si>
    <t>Montaż filtra siatkowego, skośnego, gwintowanego, DN·25 - w studni wodomierzowej</t>
  </si>
  <si>
    <t>Montaż wodomierza wielostrumieniowego, gwintowanego GZ DN·25 - w studni wodomierzowej</t>
  </si>
  <si>
    <t>Montaż wodomierza, gwintowanego GZ DN·20 - podlicznik do podlewania zieleni, w studni wodomierzowej</t>
  </si>
  <si>
    <t>55619-4A-PW-SP-552</t>
  </si>
  <si>
    <t>Montaż wpustu podłogowego odwadniającego, z wyjmowanym dwuklapowym zaworem zwrotnym, ręcznym zamknięciem awaryjnym, osadnikiem i odpływem DN50</t>
  </si>
  <si>
    <t>Próby wodociągu</t>
  </si>
  <si>
    <t>Próba wodna szczelności sieci wodociągowych z rur PE DZ·do·110·mm</t>
  </si>
  <si>
    <t>Jednokrotne płukanie sieci wodociągowej, rurociąg DZ·do·150·mm</t>
  </si>
  <si>
    <t>Dezynfekcja rurociągów sieci wodociągowej, rurociąg DZ·do·150·mm</t>
  </si>
  <si>
    <t>Roboty ziemne - zasypanie wykopów</t>
  </si>
  <si>
    <t>Obsypka rurociągu kruszywem dowiezionym, piasek, grubość obsypki - do wysokości rury</t>
  </si>
  <si>
    <t>Oznakowanie trasy rurociągu ułożonego w ziemi - taśma ostrzegawcza z wkładką metalową szer. 20cm - zielona</t>
  </si>
  <si>
    <t>Oznakowanie tras rurociągów ułożonych w ziemi - przewód miedziany 1,5mm2</t>
  </si>
  <si>
    <t>Zasypka rurociągu gruntem z wykopu z jego przesianiem</t>
  </si>
  <si>
    <t>Zasypanie wykopów podłużnych mechanicznie, warstwami - przyjęto 80%</t>
  </si>
  <si>
    <t>Zasypywanie wykopów szerokości 0,8-2,5·m o ścianach pionowych, głębokość do 1,5·m, ręcznie - przyjęto 20%</t>
  </si>
  <si>
    <t>Wywóz samochodami samowyładowczymi do 10·km, grunt kategorii III - odwóz ziemi zbędnej</t>
  </si>
  <si>
    <t>Utylizacja odpadów</t>
  </si>
  <si>
    <t>branża sanitarna - sieć wodociągowa</t>
  </si>
  <si>
    <t>branża sanitarna - kanalizacja deszczowa</t>
  </si>
  <si>
    <t>55619-4A-PW-SP-152/A</t>
  </si>
  <si>
    <t>Roboty pomiarowe przy liniowych robotach ziemnych - Wytyczenie wykopu</t>
  </si>
  <si>
    <t>Zabezpieczenie istniejących kabli energetycznych, rury ochronne dwudzielne średnicy zewn. 58mm, dł.·3,0m, niebieska - zabezpieczenie kabli teletechnicznych N/N w miejscu kolizji</t>
  </si>
  <si>
    <t>Zabezpieczenie istniejących kabli energetycznych, rury ochronne dwudzielne średnicy zewn. 83mm, dł.·3,0m, niebieska - zabezpieczenie kabli energetycznych N/N w miejscu kolizji</t>
  </si>
  <si>
    <t>Demontaże</t>
  </si>
  <si>
    <t>Demontaż rurociągu kanalizacyjnego w wykopie, Fi·200·mm</t>
  </si>
  <si>
    <t>Studnie kanalizacji deszczowej</t>
  </si>
  <si>
    <t>55619-4A-PW-SP-152</t>
  </si>
  <si>
    <t>Demontaż elementów studni - pokrywy nadstudzienne żelbetowe z pierścieniem odciążającym i włazem o śr. 60 cm - demontaż części górnej istniejącej studni betonowej</t>
  </si>
  <si>
    <t>Demontaż elementów studni - kręgi betonowe o śr. 60 cm - demontaż części górnej istniejącej studni betonowej</t>
  </si>
  <si>
    <t>Kominy włazowe z kręgów betonowych o śr.600 mm _x005F_x000A_dobudowa górnej części istniejącej studni - kręgi śr. 600 mm wys. 500 mm</t>
  </si>
  <si>
    <t>Kominy włazowe z kręgów betonowych o śr. 600 mm - pokrywa nastudzienna z pierścieniem odciążającym i włazem kl. D + dostosowanie rzędnej do poziomu nawierzchni _x005F_x000A_Rx1,2</t>
  </si>
  <si>
    <t>szt.</t>
  </si>
  <si>
    <t>Demontaż elementów studni - pokrywy nadstudzienne żelbetowe z pierścieniem odciążającym i włazem o śr. 100 cm - demontaż części górnej istniejącej studni betonowej</t>
  </si>
  <si>
    <t>Demontaż elementów studni - kręgi betonowe o śr. 100 cm - demontaż części górnej istniejącej studni betonowej</t>
  </si>
  <si>
    <t>Kominy włazowe z kręgów betonowych o śr.1000 mm _x005F_x000A_dobudowa górnej części istniejącej studni - kręgi śr. 1000 mm wys. 500 mm</t>
  </si>
  <si>
    <t>Kominy włazowe z kręgów betonowych - pokrywa nastudzienna z pierścieniem odciążającym i włazem kl. D + dostosowanie rzędnej do poziomu nawierzchni _x005F_x000A_Rx1,2</t>
  </si>
  <si>
    <t>Studnie rewizyjne z kręgów betonowych o śr. 1000 mm w gotowym wykopie o głębok. 3m</t>
  </si>
  <si>
    <t>Studnie rewizyjne z kręgów betonowych o śr. 1000 mm w gotowym wykopie za każde 0.5 m różnicy głęb.</t>
  </si>
  <si>
    <t>Studnie rewizyjne z kręgów betonowych o śr. 600 mm w gotowym wykopie o głębok. 3m</t>
  </si>
  <si>
    <t>Studnie rewizyjne z kręgów betonowych o śr. 600 mm w gotowym wykopie za każde 0.5 m różnicy głęb.</t>
  </si>
  <si>
    <t>Wpust deszczowy o śr. 500 mm zakończony kratą żeliwną na zawiasach - rodzaj według dokumentacji projektowej</t>
  </si>
  <si>
    <t>Montaż prefabrykowanej przepompowni z pompami 2x0,8kW 3x400V 2,4A przepływ 5,5l/s max. wys. podnoszenia 6,5m wlotem średn. 200mm wylotem DN65 - KD-pp3 wg rys 55619-4A-PW-4E-159/A</t>
  </si>
  <si>
    <t>Studnie rewizyjne z kręgów betonowych w gotowym wykopie, Fi·1500·mm, głębokość 3·m</t>
  </si>
  <si>
    <t>Studnie rewizyjne z kręgów betonowych w gotowym wykopie, Fi·1500·mm, za każde 0,5·m różnicy głębokości</t>
  </si>
  <si>
    <t>0.5 m</t>
  </si>
  <si>
    <t>Montaż kanalizacji deszczowej</t>
  </si>
  <si>
    <t>Kanały z rur PVC-U kl. S SDR 34 łączonych na wcisk o śr. zewn. 75 mm</t>
  </si>
  <si>
    <t>Kanały z rur PVC-U kl. S SDR 34 łączonych na wcisk o śr. zewn. 110 mm</t>
  </si>
  <si>
    <t>Kanały z rur PVC-U kl. S SDR 34 łączonych na wcisk o śr. zewn. 160 mm</t>
  </si>
  <si>
    <t>Kanały z rur PVC-U kl. S SDR 34 łączonych na wcisk o śr. zewn. 200 mm</t>
  </si>
  <si>
    <t>Kanały z rur PVC-U kl. S SDR 34 łączonych na wcisk o śr. zewn. 250 mm</t>
  </si>
  <si>
    <t>Kanały z rur PVC-U kl. S SDR 34 łączonych na wcisk o śr. zewn. 315 mm</t>
  </si>
  <si>
    <t>Kształtki PVC kanalizacji zewnętrznej jednokielichowe łączone na wcisk, Fi·200·mm</t>
  </si>
  <si>
    <t>Kształtki PVC kanalizacji zewnętrznej jednokielichowe łączone na wcisk, Fi·110·mm</t>
  </si>
  <si>
    <t>Montaż zasuwy nożowej DN·100, wraz z skrzynką uliczną - spust wody z fontanny</t>
  </si>
  <si>
    <t>Próby kanalizacji</t>
  </si>
  <si>
    <t>Próba wodna szczelności sieci wodociągowych z rur PE DZ·160·mm</t>
  </si>
  <si>
    <t>Próba wodna szczelności sieci wodociągowych z rur PE DZ·200 do·250·mm</t>
  </si>
  <si>
    <t>Próba wodna szczelności sieci wodociągowych z rur PE DZ·250 do·315·mm</t>
  </si>
  <si>
    <t>Jednokrotne płukanie sieci wodociągowej, rurociąg DZ·do·160·mm</t>
  </si>
  <si>
    <t>Jednokrotne płukanie sieci wodociągowej, rurociąg DZ·200 do·250·mm</t>
  </si>
  <si>
    <t>Jednokrotne płukanie sieci wodociągowej, rurociąg DZ·250 do·315·mm</t>
  </si>
  <si>
    <t>branża sanitarna - instalacje wod.-kan., ogrzewania i wentylacji maszynowni fontanny</t>
  </si>
  <si>
    <t>INSTALACJA WODY ZIMNEJ</t>
  </si>
  <si>
    <t>Rurociągi instalacji wody zimnej</t>
  </si>
  <si>
    <t>Montaż rury ochronnej, stalowej DN80, wraz z łańcuchem uszczelniającym o 7 ogniwach, ogniwo o zakresie pracy 32..40mm, długości 35mm i szerokości 44mm</t>
  </si>
  <si>
    <t>Rurociągi z tworzyw sztucznych (PP) o połączeniach zgrzewanych na ścianach w budynkach niemieszkalnych, Fi_zew. 50·mm wraz z kształtkami</t>
  </si>
  <si>
    <t>Rurociągi z tworzyw sztucznych (PP) o połączeniach zgrzewanych na ścianach w budynkach niemieszkalnych, Fi_zew. 20·mm wraz z kształtkami</t>
  </si>
  <si>
    <t>Armatura instalacji wody zimnej</t>
  </si>
  <si>
    <t>Montaż armatury i uzbrojenia, wodomierze skrzydełkowe o średnicy 15·mm</t>
  </si>
  <si>
    <t>Montaż baterii zlewozmywakowej, stojącej, jednouchwytowej, z ruchomą wylewką</t>
  </si>
  <si>
    <t>Próby instalacji wody zimnej</t>
  </si>
  <si>
    <t>Płukanie instalacji wodociągowej, w budynkach niemieszkalnych</t>
  </si>
  <si>
    <t>Próba szczelności instalacji wodociągowych z rur z tworzyw sztucznych, w budynkach niemieszkalnych, rurociąg Fi·do 63·mm</t>
  </si>
  <si>
    <t>Dezynfekcja rurociągów sieci wodociągowych</t>
  </si>
  <si>
    <t>Otuliny instalacji wody zimnej</t>
  </si>
  <si>
    <t>Izolacja rurociągów otulinami Thermaflex A/C, izolacja 13·mm (J), rurociąg Fi 54-60·mm</t>
  </si>
  <si>
    <t>Izolacja rurociągów otulinami Thermaflex A/C, izolacja 13·mm (J), rurociąg Fi 10-22·mm</t>
  </si>
  <si>
    <t>INSTALACJA KANALIZACJI SANITARNEJ</t>
  </si>
  <si>
    <t>Rurociągi instalacji kanalizacyjnej</t>
  </si>
  <si>
    <t>Montaż rury ochronnej, stalowej DN150, wraz z łańcuchem uszczelniającym o 11 ogniwach, ogniwo o zakresie pracy 40..50mm, długości 40mm i szerokości 63mm</t>
  </si>
  <si>
    <t>Rurociągi z PVC kanalizacyjne, na ścianach w budynkach niemieszkalnych, łączone na wcisk, Fi·110·mm wraz z kształtkami</t>
  </si>
  <si>
    <t>Rurociągi z PVC kanalizacyjne, na ścianach w budynkach niemieszkalnych, na wcisk, Fi·50·mm wraz z kształtkami</t>
  </si>
  <si>
    <t>Montaż armatury instalacji wod-kan</t>
  </si>
  <si>
    <t>Montaż zlewu blaszanego, jednokomorowego na ścianie</t>
  </si>
  <si>
    <t>Montaż syfonu zlewozmywakowego i zlewowego, pojedynczego, z tworzywa sztucznego 50 mm</t>
  </si>
  <si>
    <t>Montaż zaworu napowietrzającego, Fi 50·mm</t>
  </si>
  <si>
    <t>Montaż wpustu podłogowego, z wyjmowanym dwuklapowym zaworem zwrotnym, ręcznym zamknięciem awaryjnym, osadnikiem i dopływem DN50</t>
  </si>
  <si>
    <t>Montaż spustu dennego, z korkiem</t>
  </si>
  <si>
    <t>Próby instalacji kanalizacyjnej</t>
  </si>
  <si>
    <t>Próba szczelności instalacji wodociągowych z rur z tworzyw sztucznych, w budynkach niemieszkalnych</t>
  </si>
  <si>
    <t>INSTALACJA WENTYLACJI</t>
  </si>
  <si>
    <t>Montaż urządzeń wentylacji</t>
  </si>
  <si>
    <t>Montaż wentylatorów kanałowych z wirnikiem osadzonym na wale silnika, o średnicach otworów ssących 125·mm, o wydajności 97m3/h</t>
  </si>
  <si>
    <t>Montaż n/t regulatorów obrotów wentylatorów kanałowych</t>
  </si>
  <si>
    <t>Montaż n/t wyłączników serwisowych wentylatorów</t>
  </si>
  <si>
    <t>Montaż syfonu odprowadzenia skroplin Fi 50mm</t>
  </si>
  <si>
    <t>Montaż grzejnika elektrycznego montowanego na ścianie, grzejnik o mocy 1500W, wymiarach 613x461x114mm</t>
  </si>
  <si>
    <t>Montaż kanałów wentylacyjnych</t>
  </si>
  <si>
    <t>Montaż przewodów wentylacyjnych z blachy kwasoodpornej 1.4301/304, Fi 200·mm</t>
  </si>
  <si>
    <t>Izolacja kanału wentylacyjnego, prowadzonego wewnątrz budynku, matami kauczukowymi z ochroną, mata gr. 10mm</t>
  </si>
  <si>
    <t>Podsypka rurociągu grub. 10cm gruntem z wykopu z jego przesianiem</t>
  </si>
  <si>
    <t>Malowanie pędzlem farbami do gruntowania, termoodpornymi, 2 warstwy, rurociągi o śr. zewn. pow. 219mm - rury ochronne</t>
  </si>
  <si>
    <t>Malowanie pędzlem farbami nawierzchniowymi, termoodpornymi, 3 warstwy, rurociągi o śr. zewn. pow. 219mm - rury ochronne</t>
  </si>
  <si>
    <t>Ułożenie rur ochronnych stalowych DN·350</t>
  </si>
  <si>
    <t>55619-1B-PW-SP-352/A</t>
  </si>
  <si>
    <t>Montaż rurociągów z rur polietylenowych PP z jonami srebra, D200mm z atestem PZH do transportu powietrza</t>
  </si>
  <si>
    <t>Przeciąganie przez rury ochronne, rur przewodowych PPP z jonami srebra, D200mm z atestem PZH do transportu powietrza, wraz z płozami centrującymi</t>
  </si>
  <si>
    <t>Uszczelnienie końców rur ochronnych DN·350 łańcuchem uszczelniającym ogniwowym o 8 ogniwach; ogniwo o zakresie pracy 132..156mm, długości 104mm i szerokości 98mm</t>
  </si>
  <si>
    <t>Montaż manszety dla rur D·350/D·200mm</t>
  </si>
  <si>
    <t>Obsypka rurociągu grub. 10cm nad rurę gruntem z wykopu z jego przesianiem</t>
  </si>
  <si>
    <t>Oznakowanie trasy rurociągu ułożonego w ziem - taśma ostrzegawcza z wkładką metalową, szer. 200mm</t>
  </si>
  <si>
    <t>Zasypywanie wykopów szerokości 0,8-2,5·m o ścianach pionowych, głębokość do 1,5·m</t>
  </si>
  <si>
    <t>Wywóz samochodami samowyładowczymi do 10·km - ziemia zbędna</t>
  </si>
  <si>
    <t>Montaż kształtek i osprzętu wentylacji</t>
  </si>
  <si>
    <t>Montaż odpływu kondensatu,kształtki z polietylenu PP z jonami srebra, D·200mm z atestem PZH do transportu powietrza</t>
  </si>
  <si>
    <t>Montaż kolana z polietylenu PP z jonami srebra, kąt 90°, D·200mm z atestem PZH do transportu powietrza</t>
  </si>
  <si>
    <t>Montaż kratki wentylacyjnej do kanałów okrągłych średnicy 125mm</t>
  </si>
  <si>
    <t>Momntaz złączki mufowej o średnicy 200·mm z ocynkowanej blachy stalowej</t>
  </si>
  <si>
    <t>Momntaz złączki mufowej o średnicy 125·mm z ocynkowanej blachy stalowej</t>
  </si>
  <si>
    <t>Momntaz krućca zakańczającego o średnicy 125·mm z ocynkowanej blachy stalowej</t>
  </si>
  <si>
    <t>Montaż wieżowej czerpni powietrza z płytą podstawy 400x400 i filtrem zgrubnym, o średnicy 200·mm</t>
  </si>
  <si>
    <t>Montaż wieżowej wyrzutni z płytą podstawy 400x400 i filtrem zgrubnym, o średnicy 200·mm</t>
  </si>
  <si>
    <t>Uruchomienie</t>
  </si>
  <si>
    <t>Prace regulacyjno-pomiarowe wraz z próbnym uruchomieniem zamontowanych instalacji i urządzeń (3,5 % wartości R+M+S gdzie M bez wartości urządzeń)</t>
  </si>
  <si>
    <t>TECHNOLOGIA FONTANNY</t>
  </si>
  <si>
    <t>Urządzenia i materiały fontanny</t>
  </si>
  <si>
    <t>Dostawa i montaż urządzeń i materiałów technologicznych fontanny</t>
  </si>
  <si>
    <t>Kanalizacja kablowa</t>
  </si>
  <si>
    <t>55619-4A-PW-SP-302A pkt.2</t>
  </si>
  <si>
    <t>Budowa kanalizacji kablowej z rur PCW w gruncie kat. III, 1 warstwa w ciągu kanalizacji, 2 rury w warstwie, 2 otwory w ciągu kanalizacji - Rura SRS fi 110</t>
  </si>
  <si>
    <t>Budowa kanalizacji kablowej z rur PCW w gruncie kat. III, 1 warstwa w ciągu kanalizacji, 1 rura w warstwie, 1 otwór w ciągu kanalizacji - Rura SRS fi 110</t>
  </si>
  <si>
    <t>Oznakowanie trasy kanalizacji kablowej ułożonej w ziemi taśmą znakową pomarańczową</t>
  </si>
  <si>
    <t>Budowa studni kablowych prefabrykowanych rozdzielczych SK-2 dwuelementowych w gruncie kat. III - Studnia kablowa SKR2</t>
  </si>
  <si>
    <t>stud.</t>
  </si>
  <si>
    <t>Przebudowa istniejących sieci</t>
  </si>
  <si>
    <t>Przebudowa ORANGE</t>
  </si>
  <si>
    <t>2.1.1</t>
  </si>
  <si>
    <t>55619-4A-PW-SP-302A pkt.3</t>
  </si>
  <si>
    <t>Budowa kanalizacji kablowej z rur PCW w gruncie kat. III, 1 warstwa w ciągu kanalizacji, 2 rury w warstwie, 2 otwory w ciągu kanalizacji - Rura SRS fi 160 (ilości przyjęto wg rysunków 55619-2A-PW-3T-313,314,315,316 + informacja od ORANGE)</t>
  </si>
  <si>
    <t>2.1.2</t>
  </si>
  <si>
    <t>Ułożenie rur osłonowych z PCW o śr.do 140 mm - Rura DVK 110 (ilości przyjęto wg rysunków 55619-2A-PW-3T-313,314,315,316 + informacja od ORANGE)</t>
  </si>
  <si>
    <t>2.1.3</t>
  </si>
  <si>
    <t>Ręczne wciąganie rur kanalizacji wtórnej w otwór wolny - Rura RHDPE40/3,7 (ilości przyjęto wg rysunków 55619-2A-PW-3T-313,314,315,316 + informacja od ORANGE)</t>
  </si>
  <si>
    <t>2.1.4</t>
  </si>
  <si>
    <t>Oznakowanie trasy kanalizacji kablowej ułożonej w ziemi taśmą znakową pomarańczową (ilości przyjęto wg rysunków 55619-2A-PW-3T-313,314,315,316 + informacja od ORANGE)</t>
  </si>
  <si>
    <t>2.1.5</t>
  </si>
  <si>
    <t>2.1.6</t>
  </si>
  <si>
    <t>Wciąganie kabli typ XzTKMXpw5x4x0,5 do kanalizacji (ilości przyjęto wg rysunków 55619-2A-PW-3T-313,314,315,316 + informacja od ORANGE)</t>
  </si>
  <si>
    <t>2.1.7</t>
  </si>
  <si>
    <t>Wciąganie kabli typ XzTKMX 35x4x0,5 do kanalizacji (ilości przyjęto wg rysunków 55619-2A-PW-3T-313,314,315,316 + informacja od ORANGE)</t>
  </si>
  <si>
    <t>2.1.8</t>
  </si>
  <si>
    <t>Wciąganie kabli typ XzTKM10x4x0,5 do kanalizacji (ilości przyjęto wg rysunków 55619-2A-PW-3T-313,314,315,316 + informacja od ORANGE)</t>
  </si>
  <si>
    <t>2.1.9</t>
  </si>
  <si>
    <t>Wciąganie kabli typ XzTKMXpw35x4x0,5 do kanalizacji (ilości przyjęto wg rysunków 55619-2A-PW-3T-313,314,315,316 + informacja od ORANGE)</t>
  </si>
  <si>
    <t>2.1.10</t>
  </si>
  <si>
    <t>Wciąganie kabli typ XzTKMXpw25x4x0,5 do kanalizacji (ilości przyjęto wg rysunków 55619-2A-PW-3T-313,314,315,316 + informacja od ORANGE)</t>
  </si>
  <si>
    <t>2.1.11</t>
  </si>
  <si>
    <t>Wciąganie kabli typ XzTKMXpw15x4x0,5 do kanalizacji (ilości przyjęto wg rysunków 55619-2A-PW-3T-313,314,315,316 + informacja od ORANGE)</t>
  </si>
  <si>
    <t>2.1.12</t>
  </si>
  <si>
    <t>2.1.13</t>
  </si>
  <si>
    <t>Wciąganie kabli typ TKMX5x4x0 do kanalizacji (ilości przyjęto wg rysunków 55619-2A-PW-3T-313,314,315,316 + informacja od ORANGE)</t>
  </si>
  <si>
    <t>2.1.14</t>
  </si>
  <si>
    <t>Montaż złączy - Osłona złączowa XAGA500-43/8-350</t>
  </si>
  <si>
    <t>złącz.</t>
  </si>
  <si>
    <t>2.1.15</t>
  </si>
  <si>
    <t>Montaż złączy - Osłona złączowa XAGA500-75/15-250</t>
  </si>
  <si>
    <t>2.1.16</t>
  </si>
  <si>
    <t>Montaż złączy - Osłona złączowa XAGA500-75/15-3504</t>
  </si>
  <si>
    <t>2.1.17</t>
  </si>
  <si>
    <t>Wciąganie kabli światłowodowych do rurociągów kablowych z rur HDPE 40 mm z warstwą poślizgową metodą pneumatyczną tłoczkową - Kabel XOTKtd48j(nr OKP062313) (ilości przyjęto wg rysunków 55619-2A-PW-3T-313,314,315,316 + informacja od ORANGE)</t>
  </si>
  <si>
    <t>2.1.18</t>
  </si>
  <si>
    <t>Wciąganie kabli światłowodowych do rurociągów kablowych z rur HDPE 40 mm z warstwą poślizgową metodą pneumatyczną tłoczkową - Kabel XOTKtsd48j(nr OKZ062071) (ilości przyjęto wg rysunków 55619-2A-PW-3T-313,314,315,316 + informacja od ORANGE)</t>
  </si>
  <si>
    <t>2.1.19</t>
  </si>
  <si>
    <t>Wciąganie kabli światłowodowych do rurociągów kablowych z rur HDPE 40 mm z warstwą poślizgową metodą pneumatyczną tłoczkową - Kabel MI-MPK12JY (ilości przyjęto wg rysunków 55619-2A-PW-3T-313,314,315,316 + informacja od ORANGE)</t>
  </si>
  <si>
    <t>2.1.20</t>
  </si>
  <si>
    <t>Montaż złączek - Osłona złączowa FOSC400B</t>
  </si>
  <si>
    <t>2.1.21</t>
  </si>
  <si>
    <t>Montaż stelaży zapasu mikrokabla w studni kablowej - Stelaż zapasu SZ2</t>
  </si>
  <si>
    <t>2.1.22</t>
  </si>
  <si>
    <t>Spawanie kabla światłowodowego</t>
  </si>
  <si>
    <t>2.1.23</t>
  </si>
  <si>
    <t>Pomiary końcowe kabla do 35 par</t>
  </si>
  <si>
    <t>odc.</t>
  </si>
  <si>
    <t>2.1.24</t>
  </si>
  <si>
    <t>Pomiary reflektometryczne linii światłowodowych montażowe z kabla (1 zmierzony światłowód)</t>
  </si>
  <si>
    <t>2.1.25</t>
  </si>
  <si>
    <t>Pomiary tłumienności optycznej linii światłowodowych metodą transmisyjną łącznie z innymi pomiarami (1 zmierzony światłowód)</t>
  </si>
  <si>
    <t>Przebudowa NETIA</t>
  </si>
  <si>
    <t>2.2.1</t>
  </si>
  <si>
    <t>Budowa kanalizacji kablowej z rur PCW w gruncie kat. III, 1 warstwa w ciągu kanalizacji, 2 rury w warstwie, 2 otwory w ciągu kanalizacji - Rura SRS fi 110 (ilości przyjęto wg rysunków 55619-2A-PW-3T-317,318 + informacja od NETII)</t>
  </si>
  <si>
    <t>2.2.2</t>
  </si>
  <si>
    <t>Roboty ziemne dla robót elektroenergetycznych w terenie uzbrojonym - grunt kat.III - wykop wraz z zasypaniem (ilości przyjęto wg rysunków 55619-2A-PW-3T-317,318 + informacja od NETII)</t>
  </si>
  <si>
    <t>2.2.3</t>
  </si>
  <si>
    <t>Ułożenie rur osłonowych z PCW o śr.do 140 mm Rura A110PS (ilości przyjęto wg rysunków 55619-2A-PW-3T-317,318 + informacja od NETII)</t>
  </si>
  <si>
    <t>2.2.4</t>
  </si>
  <si>
    <t>Oznakowanie trasy kanalizacji kablowej ułożonej w ziemi Taśma znakowa (ilości przyjęto wg rysunków 55619-2A-PW-3T-317,318 + informacja od NETII)</t>
  </si>
  <si>
    <t>2.2.5</t>
  </si>
  <si>
    <t>Budowa studni kablowych prefabrykowanych rozdzielczych SK-2 dwuelementowych w gruncie kat. III - Kompletna studnia SKO2</t>
  </si>
  <si>
    <t>2.2.6</t>
  </si>
  <si>
    <t>Wciąganie kabli typ XzTKMXpw 100x4 do kanalizacji (ilości przyjęto wg rysunków 55619-2A-PW-3T-317,318 + informacja od NETII)</t>
  </si>
  <si>
    <t>2.2.7</t>
  </si>
  <si>
    <t>Wciąganie kabli typ XzTKMXpw 25x4 do kanalizacji (ilości przyjęto wg rysunków 55619-2A-PW-3T-317,318 + informacja od NETII)</t>
  </si>
  <si>
    <t>2.2.8</t>
  </si>
  <si>
    <t>Montaż złączy - Osłona XAGA 500</t>
  </si>
  <si>
    <t>2.2.9</t>
  </si>
  <si>
    <t>2.2.10</t>
  </si>
  <si>
    <t>Pomiary końcowe kabla o 100 parach</t>
  </si>
  <si>
    <t>branża teletechniczna</t>
  </si>
  <si>
    <t>Sadzenie drzew i krzewów starszych liściastych i iglastych z bryłą korzeniową, grunt kategorii I-II, z zaprawą dołów, średnica bryły 1,2·m, ziemia urodzajna (humus)
platan klonolistny odm. 'Alphen's Globe' obw. 20-25cm</t>
  </si>
  <si>
    <t>Analogia - Sadzenie krzewów żywopłotowych w rowach o szerokości ponad 45·cm, z zaprawą dołów całkowitą, kategoria gruntu IV, ziemia urodzajna (humus)
berberys Thunberga odm. 'Erecta' min. C2</t>
  </si>
  <si>
    <t>Analogia - Sadzenie krzewów żywopłotowych w rowach o szerokości ponad 45·cm, z zaprawą dołów całkowitą, kategoria gruntu IV, ziemia urodzajna (humus)
berberys Thunberga odm. 'Orange Rocket' min. C2</t>
  </si>
  <si>
    <t>Analogia - Sadzenie krzewów żywopłotowych w rowach o szerokości ponad 45·cm, z zaprawą dołów całkowitą, kategoria gruntu IV, ziemia urodzajna (humus)
berberys Thunberga odm. 'Golden Rocket' min. C2</t>
  </si>
  <si>
    <t>Wykonanie trawników z siewu (mieszanka nasion traw z przewagą kostrzewy trzcinowej), na terenie płaskim, z nawożeniem, ziemia urodzajna (humus)</t>
  </si>
  <si>
    <t>Obsadzenie skrzynek lub waz roślinami kwietnikowymi jednorocznymi, napełnienie skrzynek lub waz ziemią, ziemia urodzajna (humus)
ostnica mocna odm. 'Pony Tails' min. C2</t>
  </si>
  <si>
    <t>Obsadzenie skrzynek lub waz roślinami kwietnikowymi jednorocznymi, napełnienie skrzynek lub waz ziemią, ziemia urodzajna (humus)
turzyca Buchanana min. C2</t>
  </si>
  <si>
    <t xml:space="preserve">Rośliny do obsadzeń donic wolnostojących </t>
  </si>
  <si>
    <t>PRZEDMIAR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</si>
</sst>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&quot;zł&quot;"/>
    <numFmt numFmtId="165" formatCode="0\+000.00"/>
    <numFmt numFmtId="166" formatCode="#,###,###,##0.00####"/>
    <numFmt numFmtId="167" formatCode="0.0"/>
    <numFmt numFmtId="168" formatCode="0.000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8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b/>
      <sz val="8"/>
      <name val="Verdana"/>
      <family val="2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8"/>
      <color rgb="FF000000"/>
      <name val="Verdana"/>
      <family val="2"/>
      <charset val="238"/>
    </font>
    <font>
      <sz val="8"/>
      <color rgb="FFFF0000"/>
      <name val="Verdan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8" fillId="0" borderId="0"/>
  </cellStyleXfs>
  <cellXfs count="7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0" xfId="0" applyFont="1"/>
    <xf numFmtId="0" fontId="4" fillId="0" borderId="3" xfId="0" applyFont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11" fillId="0" borderId="5" xfId="0" applyNumberFormat="1" applyFont="1" applyFill="1" applyBorder="1" applyAlignment="1">
      <alignment horizontal="center" vertical="center"/>
    </xf>
    <xf numFmtId="4" fontId="10" fillId="0" borderId="5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164" fontId="5" fillId="5" borderId="4" xfId="0" applyNumberFormat="1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164" fontId="5" fillId="5" borderId="2" xfId="0" applyNumberFormat="1" applyFont="1" applyFill="1" applyBorder="1" applyAlignment="1">
      <alignment horizontal="center" vertical="center"/>
    </xf>
    <xf numFmtId="2" fontId="12" fillId="6" borderId="1" xfId="0" applyNumberFormat="1" applyFont="1" applyFill="1" applyBorder="1" applyAlignment="1">
      <alignment horizontal="center" vertical="center" wrapText="1"/>
    </xf>
    <xf numFmtId="49" fontId="12" fillId="6" borderId="1" xfId="0" applyNumberFormat="1" applyFont="1" applyFill="1" applyBorder="1" applyAlignment="1">
      <alignment horizontal="center" vertical="center" wrapText="1"/>
    </xf>
    <xf numFmtId="166" fontId="12" fillId="6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horizontal="center" vertical="center" wrapText="1"/>
    </xf>
    <xf numFmtId="2" fontId="13" fillId="0" borderId="1" xfId="2" applyNumberFormat="1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horizontal="center" vertical="center"/>
    </xf>
    <xf numFmtId="168" fontId="13" fillId="0" borderId="1" xfId="2" applyNumberFormat="1" applyFont="1" applyFill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164" fontId="11" fillId="0" borderId="3" xfId="0" applyNumberFormat="1" applyFont="1" applyFill="1" applyBorder="1" applyAlignment="1">
      <alignment horizontal="center" vertical="center"/>
    </xf>
    <xf numFmtId="0" fontId="14" fillId="0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/>
    </xf>
    <xf numFmtId="168" fontId="11" fillId="0" borderId="1" xfId="0" applyNumberFormat="1" applyFont="1" applyFill="1" applyBorder="1" applyAlignment="1">
      <alignment horizontal="center" vertical="center"/>
    </xf>
    <xf numFmtId="165" fontId="10" fillId="4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67" fontId="11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  <xf numFmtId="1" fontId="12" fillId="6" borderId="1" xfId="0" applyNumberFormat="1" applyFont="1" applyFill="1" applyBorder="1" applyAlignment="1">
      <alignment horizontal="center" vertical="center" wrapText="1"/>
    </xf>
    <xf numFmtId="0" fontId="12" fillId="6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11" fillId="7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/>
    </xf>
    <xf numFmtId="4" fontId="11" fillId="7" borderId="5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164" fontId="4" fillId="7" borderId="3" xfId="0" applyNumberFormat="1" applyFont="1" applyFill="1" applyBorder="1" applyAlignment="1">
      <alignment horizontal="center" vertical="center"/>
    </xf>
  </cellXfs>
  <cellStyles count="3">
    <cellStyle name="Normal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0"/>
  <sheetViews>
    <sheetView tabSelected="1" topLeftCell="A94" workbookViewId="0">
      <selection activeCell="C104" sqref="C104"/>
    </sheetView>
  </sheetViews>
  <sheetFormatPr defaultRowHeight="15" x14ac:dyDescent="0.25"/>
  <cols>
    <col min="1" max="1" width="4.5703125" bestFit="1" customWidth="1"/>
    <col min="2" max="2" width="34" bestFit="1" customWidth="1"/>
    <col min="3" max="3" width="57.5703125" customWidth="1"/>
    <col min="4" max="4" width="11" customWidth="1"/>
    <col min="5" max="5" width="17" bestFit="1" customWidth="1"/>
    <col min="6" max="6" width="25.28515625" customWidth="1"/>
    <col min="7" max="7" width="18.140625" bestFit="1" customWidth="1"/>
  </cols>
  <sheetData>
    <row r="2" spans="1:7" x14ac:dyDescent="0.25">
      <c r="A2" s="69" t="s">
        <v>814</v>
      </c>
      <c r="B2" s="69"/>
      <c r="C2" s="69"/>
      <c r="D2" s="69"/>
      <c r="E2" s="69"/>
      <c r="F2" s="69"/>
      <c r="G2" s="69"/>
    </row>
    <row r="3" spans="1:7" x14ac:dyDescent="0.25">
      <c r="A3" s="70" t="s">
        <v>60</v>
      </c>
      <c r="B3" s="70"/>
      <c r="C3" s="70"/>
      <c r="D3" s="70"/>
      <c r="E3" s="70"/>
      <c r="F3" s="70"/>
      <c r="G3" s="70"/>
    </row>
    <row r="4" spans="1:7" x14ac:dyDescent="0.25">
      <c r="A4" s="71" t="s">
        <v>114</v>
      </c>
      <c r="B4" s="71"/>
      <c r="C4" s="71"/>
      <c r="D4" s="71"/>
      <c r="E4" s="71"/>
      <c r="F4" s="71"/>
      <c r="G4" s="71"/>
    </row>
    <row r="5" spans="1:7" x14ac:dyDescent="0.25">
      <c r="A5" s="69" t="s">
        <v>110</v>
      </c>
      <c r="B5" s="69"/>
      <c r="C5" s="69"/>
      <c r="D5" s="69"/>
      <c r="E5" s="69"/>
      <c r="F5" s="69"/>
      <c r="G5" s="69"/>
    </row>
    <row r="8" spans="1:7" x14ac:dyDescent="0.25">
      <c r="A8" s="16" t="s">
        <v>0</v>
      </c>
      <c r="B8" s="16" t="s">
        <v>1</v>
      </c>
      <c r="C8" s="16" t="s">
        <v>2</v>
      </c>
      <c r="D8" s="16" t="s">
        <v>3</v>
      </c>
      <c r="E8" s="16" t="s">
        <v>62</v>
      </c>
      <c r="F8" s="16" t="s">
        <v>63</v>
      </c>
      <c r="G8" s="16" t="s">
        <v>61</v>
      </c>
    </row>
    <row r="9" spans="1:7" x14ac:dyDescent="0.25">
      <c r="A9" s="17">
        <v>1</v>
      </c>
      <c r="B9" s="8"/>
      <c r="C9" s="26" t="s">
        <v>4</v>
      </c>
      <c r="D9" s="18" t="s">
        <v>5</v>
      </c>
      <c r="E9" s="19">
        <v>1</v>
      </c>
      <c r="F9" s="13"/>
      <c r="G9" s="6"/>
    </row>
    <row r="10" spans="1:7" ht="31.5" x14ac:dyDescent="0.25">
      <c r="A10" s="20"/>
      <c r="B10" s="8" t="s">
        <v>7</v>
      </c>
      <c r="C10" s="17" t="s">
        <v>115</v>
      </c>
      <c r="D10" s="18" t="s">
        <v>8</v>
      </c>
      <c r="E10" s="19">
        <v>2191.0500000000002</v>
      </c>
      <c r="F10" s="13"/>
      <c r="G10" s="7">
        <f t="shared" ref="G10:G73" si="0">E10*F10</f>
        <v>0</v>
      </c>
    </row>
    <row r="11" spans="1:7" ht="21" x14ac:dyDescent="0.25">
      <c r="A11" s="20" t="s">
        <v>6</v>
      </c>
      <c r="B11" s="10"/>
      <c r="C11" s="20" t="s">
        <v>66</v>
      </c>
      <c r="D11" s="21" t="s">
        <v>8</v>
      </c>
      <c r="E11" s="22">
        <v>2191.0500000000002</v>
      </c>
      <c r="F11" s="13"/>
      <c r="G11" s="7">
        <f t="shared" si="0"/>
        <v>0</v>
      </c>
    </row>
    <row r="12" spans="1:7" ht="42" x14ac:dyDescent="0.25">
      <c r="A12" s="20" t="s">
        <v>9</v>
      </c>
      <c r="B12" s="10"/>
      <c r="C12" s="20" t="s">
        <v>116</v>
      </c>
      <c r="D12" s="21" t="s">
        <v>13</v>
      </c>
      <c r="E12" s="22">
        <v>219.11</v>
      </c>
      <c r="F12" s="13"/>
      <c r="G12" s="7">
        <f t="shared" si="0"/>
        <v>0</v>
      </c>
    </row>
    <row r="13" spans="1:7" x14ac:dyDescent="0.25">
      <c r="A13" s="17">
        <v>2</v>
      </c>
      <c r="B13" s="8"/>
      <c r="C13" s="26" t="s">
        <v>10</v>
      </c>
      <c r="D13" s="18" t="s">
        <v>5</v>
      </c>
      <c r="E13" s="19">
        <v>1</v>
      </c>
      <c r="F13" s="13"/>
      <c r="G13" s="6"/>
    </row>
    <row r="14" spans="1:7" ht="21" x14ac:dyDescent="0.25">
      <c r="A14" s="20"/>
      <c r="B14" s="8" t="s">
        <v>14</v>
      </c>
      <c r="C14" s="17" t="s">
        <v>117</v>
      </c>
      <c r="D14" s="18" t="s">
        <v>28</v>
      </c>
      <c r="E14" s="19">
        <v>135.5</v>
      </c>
      <c r="F14" s="23"/>
      <c r="G14" s="7">
        <f t="shared" si="0"/>
        <v>0</v>
      </c>
    </row>
    <row r="15" spans="1:7" ht="21" x14ac:dyDescent="0.25">
      <c r="A15" s="20" t="s">
        <v>11</v>
      </c>
      <c r="B15" s="10"/>
      <c r="C15" s="20" t="s">
        <v>118</v>
      </c>
      <c r="D15" s="21" t="s">
        <v>28</v>
      </c>
      <c r="E15" s="22">
        <v>135.5</v>
      </c>
      <c r="F15" s="23"/>
      <c r="G15" s="7">
        <f t="shared" si="0"/>
        <v>0</v>
      </c>
    </row>
    <row r="16" spans="1:7" x14ac:dyDescent="0.25">
      <c r="A16" s="20" t="s">
        <v>12</v>
      </c>
      <c r="B16" s="10"/>
      <c r="C16" s="20" t="s">
        <v>31</v>
      </c>
      <c r="D16" s="21" t="s">
        <v>13</v>
      </c>
      <c r="E16" s="22">
        <v>5.42</v>
      </c>
      <c r="F16" s="23"/>
      <c r="G16" s="7">
        <f t="shared" si="0"/>
        <v>0</v>
      </c>
    </row>
    <row r="17" spans="1:7" ht="31.5" x14ac:dyDescent="0.25">
      <c r="A17" s="20" t="s">
        <v>15</v>
      </c>
      <c r="B17" s="10"/>
      <c r="C17" s="20" t="s">
        <v>18</v>
      </c>
      <c r="D17" s="21" t="s">
        <v>13</v>
      </c>
      <c r="E17" s="22">
        <v>11.52</v>
      </c>
      <c r="F17" s="23"/>
      <c r="G17" s="7">
        <f t="shared" si="0"/>
        <v>0</v>
      </c>
    </row>
    <row r="18" spans="1:7" x14ac:dyDescent="0.25">
      <c r="A18" s="20" t="s">
        <v>17</v>
      </c>
      <c r="B18" s="10"/>
      <c r="C18" s="20" t="s">
        <v>20</v>
      </c>
      <c r="D18" s="21" t="s">
        <v>21</v>
      </c>
      <c r="E18" s="22">
        <v>24.19</v>
      </c>
      <c r="F18" s="13"/>
      <c r="G18" s="7">
        <f t="shared" si="0"/>
        <v>0</v>
      </c>
    </row>
    <row r="19" spans="1:7" ht="31.5" x14ac:dyDescent="0.25">
      <c r="A19" s="20"/>
      <c r="B19" s="8" t="s">
        <v>22</v>
      </c>
      <c r="C19" s="17" t="s">
        <v>71</v>
      </c>
      <c r="D19" s="18" t="s">
        <v>28</v>
      </c>
      <c r="E19" s="19">
        <v>441.5</v>
      </c>
      <c r="F19" s="13"/>
      <c r="G19" s="7">
        <f t="shared" si="0"/>
        <v>0</v>
      </c>
    </row>
    <row r="20" spans="1:7" ht="21" x14ac:dyDescent="0.25">
      <c r="A20" s="20" t="s">
        <v>19</v>
      </c>
      <c r="B20" s="10"/>
      <c r="C20" s="20" t="s">
        <v>119</v>
      </c>
      <c r="D20" s="21" t="s">
        <v>28</v>
      </c>
      <c r="E20" s="22">
        <v>441.5</v>
      </c>
      <c r="F20" s="13"/>
      <c r="G20" s="7">
        <f t="shared" si="0"/>
        <v>0</v>
      </c>
    </row>
    <row r="21" spans="1:7" ht="21" x14ac:dyDescent="0.25">
      <c r="A21" s="20" t="s">
        <v>23</v>
      </c>
      <c r="B21" s="10"/>
      <c r="C21" s="20" t="s">
        <v>25</v>
      </c>
      <c r="D21" s="21" t="s">
        <v>21</v>
      </c>
      <c r="E21" s="22">
        <v>83.44</v>
      </c>
      <c r="F21" s="13"/>
      <c r="G21" s="7">
        <f t="shared" si="0"/>
        <v>0</v>
      </c>
    </row>
    <row r="22" spans="1:7" ht="31.5" x14ac:dyDescent="0.25">
      <c r="A22" s="20" t="s">
        <v>24</v>
      </c>
      <c r="B22" s="10"/>
      <c r="C22" s="20" t="s">
        <v>27</v>
      </c>
      <c r="D22" s="21" t="s">
        <v>13</v>
      </c>
      <c r="E22" s="22">
        <v>39.74</v>
      </c>
      <c r="F22" s="13"/>
      <c r="G22" s="7">
        <f t="shared" si="0"/>
        <v>0</v>
      </c>
    </row>
    <row r="23" spans="1:7" x14ac:dyDescent="0.25">
      <c r="A23" s="20" t="s">
        <v>26</v>
      </c>
      <c r="B23" s="10"/>
      <c r="C23" s="20" t="s">
        <v>31</v>
      </c>
      <c r="D23" s="21" t="s">
        <v>13</v>
      </c>
      <c r="E23" s="22">
        <v>17.66</v>
      </c>
      <c r="F23" s="13"/>
      <c r="G23" s="7">
        <f t="shared" si="0"/>
        <v>0</v>
      </c>
    </row>
    <row r="24" spans="1:7" ht="31.5" x14ac:dyDescent="0.25">
      <c r="A24" s="20" t="s">
        <v>29</v>
      </c>
      <c r="B24" s="10"/>
      <c r="C24" s="20" t="s">
        <v>18</v>
      </c>
      <c r="D24" s="21" t="s">
        <v>13</v>
      </c>
      <c r="E24" s="22">
        <v>17.66</v>
      </c>
      <c r="F24" s="13"/>
      <c r="G24" s="7">
        <f t="shared" si="0"/>
        <v>0</v>
      </c>
    </row>
    <row r="25" spans="1:7" x14ac:dyDescent="0.25">
      <c r="A25" s="20" t="s">
        <v>30</v>
      </c>
      <c r="B25" s="10"/>
      <c r="C25" s="20" t="s">
        <v>20</v>
      </c>
      <c r="D25" s="21" t="s">
        <v>21</v>
      </c>
      <c r="E25" s="22">
        <v>37.090000000000003</v>
      </c>
      <c r="F25" s="13"/>
      <c r="G25" s="7">
        <f t="shared" si="0"/>
        <v>0</v>
      </c>
    </row>
    <row r="26" spans="1:7" ht="21" x14ac:dyDescent="0.25">
      <c r="A26" s="20"/>
      <c r="B26" s="8" t="s">
        <v>22</v>
      </c>
      <c r="C26" s="17" t="s">
        <v>120</v>
      </c>
      <c r="D26" s="18" t="s">
        <v>28</v>
      </c>
      <c r="E26" s="19">
        <v>92.8</v>
      </c>
      <c r="F26" s="23"/>
      <c r="G26" s="7">
        <f t="shared" si="0"/>
        <v>0</v>
      </c>
    </row>
    <row r="27" spans="1:7" ht="21" x14ac:dyDescent="0.25">
      <c r="A27" s="20" t="s">
        <v>32</v>
      </c>
      <c r="B27" s="10"/>
      <c r="C27" s="20" t="s">
        <v>121</v>
      </c>
      <c r="D27" s="21" t="s">
        <v>28</v>
      </c>
      <c r="E27" s="22">
        <v>92.8</v>
      </c>
      <c r="F27" s="13"/>
      <c r="G27" s="7">
        <f t="shared" si="0"/>
        <v>0</v>
      </c>
    </row>
    <row r="28" spans="1:7" x14ac:dyDescent="0.25">
      <c r="A28" s="20" t="s">
        <v>33</v>
      </c>
      <c r="B28" s="10"/>
      <c r="C28" s="20" t="s">
        <v>31</v>
      </c>
      <c r="D28" s="21" t="s">
        <v>13</v>
      </c>
      <c r="E28" s="22">
        <v>5.85</v>
      </c>
      <c r="F28" s="23"/>
      <c r="G28" s="7">
        <f t="shared" si="0"/>
        <v>0</v>
      </c>
    </row>
    <row r="29" spans="1:7" ht="31.5" x14ac:dyDescent="0.25">
      <c r="A29" s="20" t="s">
        <v>72</v>
      </c>
      <c r="B29" s="10"/>
      <c r="C29" s="20" t="s">
        <v>18</v>
      </c>
      <c r="D29" s="21" t="s">
        <v>13</v>
      </c>
      <c r="E29" s="22">
        <v>7.8</v>
      </c>
      <c r="F29" s="23"/>
      <c r="G29" s="7">
        <f t="shared" si="0"/>
        <v>0</v>
      </c>
    </row>
    <row r="30" spans="1:7" x14ac:dyDescent="0.25">
      <c r="A30" s="20" t="s">
        <v>73</v>
      </c>
      <c r="B30" s="10"/>
      <c r="C30" s="20" t="s">
        <v>20</v>
      </c>
      <c r="D30" s="21" t="s">
        <v>21</v>
      </c>
      <c r="E30" s="22">
        <v>16.38</v>
      </c>
      <c r="F30" s="13"/>
      <c r="G30" s="7">
        <f t="shared" si="0"/>
        <v>0</v>
      </c>
    </row>
    <row r="31" spans="1:7" ht="31.5" x14ac:dyDescent="0.25">
      <c r="A31" s="20"/>
      <c r="B31" s="8" t="s">
        <v>22</v>
      </c>
      <c r="C31" s="17" t="s">
        <v>122</v>
      </c>
      <c r="D31" s="18" t="s">
        <v>13</v>
      </c>
      <c r="E31" s="19">
        <v>5.18</v>
      </c>
      <c r="F31" s="23"/>
      <c r="G31" s="7">
        <f t="shared" si="0"/>
        <v>0</v>
      </c>
    </row>
    <row r="32" spans="1:7" ht="21" x14ac:dyDescent="0.25">
      <c r="A32" s="20" t="s">
        <v>75</v>
      </c>
      <c r="B32" s="10"/>
      <c r="C32" s="20" t="s">
        <v>123</v>
      </c>
      <c r="D32" s="21" t="s">
        <v>13</v>
      </c>
      <c r="E32" s="22">
        <v>5.18</v>
      </c>
      <c r="F32" s="23"/>
      <c r="G32" s="7">
        <f t="shared" si="0"/>
        <v>0</v>
      </c>
    </row>
    <row r="33" spans="1:7" ht="31.5" x14ac:dyDescent="0.25">
      <c r="A33" s="20" t="s">
        <v>77</v>
      </c>
      <c r="B33" s="10"/>
      <c r="C33" s="20" t="s">
        <v>18</v>
      </c>
      <c r="D33" s="21" t="s">
        <v>13</v>
      </c>
      <c r="E33" s="22">
        <v>5.18</v>
      </c>
      <c r="F33" s="23"/>
      <c r="G33" s="7">
        <f t="shared" si="0"/>
        <v>0</v>
      </c>
    </row>
    <row r="34" spans="1:7" x14ac:dyDescent="0.25">
      <c r="A34" s="20" t="s">
        <v>78</v>
      </c>
      <c r="B34" s="10"/>
      <c r="C34" s="20" t="s">
        <v>20</v>
      </c>
      <c r="D34" s="21" t="s">
        <v>21</v>
      </c>
      <c r="E34" s="22">
        <v>10.88</v>
      </c>
      <c r="F34" s="23"/>
      <c r="G34" s="7">
        <f t="shared" si="0"/>
        <v>0</v>
      </c>
    </row>
    <row r="35" spans="1:7" ht="31.5" x14ac:dyDescent="0.25">
      <c r="A35" s="17"/>
      <c r="B35" s="8" t="s">
        <v>14</v>
      </c>
      <c r="C35" s="17" t="s">
        <v>74</v>
      </c>
      <c r="D35" s="18" t="s">
        <v>13</v>
      </c>
      <c r="E35" s="19">
        <v>6.28</v>
      </c>
      <c r="F35" s="23"/>
      <c r="G35" s="7">
        <f t="shared" si="0"/>
        <v>0</v>
      </c>
    </row>
    <row r="36" spans="1:7" ht="21" x14ac:dyDescent="0.25">
      <c r="A36" s="20" t="s">
        <v>80</v>
      </c>
      <c r="B36" s="10"/>
      <c r="C36" s="20" t="s">
        <v>76</v>
      </c>
      <c r="D36" s="21" t="s">
        <v>13</v>
      </c>
      <c r="E36" s="22">
        <v>6.82</v>
      </c>
      <c r="F36" s="23"/>
      <c r="G36" s="7">
        <f t="shared" si="0"/>
        <v>0</v>
      </c>
    </row>
    <row r="37" spans="1:7" ht="31.5" x14ac:dyDescent="0.25">
      <c r="A37" s="20" t="s">
        <v>82</v>
      </c>
      <c r="B37" s="10"/>
      <c r="C37" s="20" t="s">
        <v>18</v>
      </c>
      <c r="D37" s="21" t="s">
        <v>13</v>
      </c>
      <c r="E37" s="22">
        <v>6.82</v>
      </c>
      <c r="F37" s="13"/>
      <c r="G37" s="7">
        <f t="shared" si="0"/>
        <v>0</v>
      </c>
    </row>
    <row r="38" spans="1:7" x14ac:dyDescent="0.25">
      <c r="A38" s="20" t="s">
        <v>84</v>
      </c>
      <c r="B38" s="10"/>
      <c r="C38" s="20" t="s">
        <v>20</v>
      </c>
      <c r="D38" s="21" t="s">
        <v>21</v>
      </c>
      <c r="E38" s="22">
        <v>14.32</v>
      </c>
      <c r="F38" s="13"/>
      <c r="G38" s="7">
        <f t="shared" si="0"/>
        <v>0</v>
      </c>
    </row>
    <row r="39" spans="1:7" ht="31.5" x14ac:dyDescent="0.25">
      <c r="A39" s="20"/>
      <c r="B39" s="8" t="s">
        <v>124</v>
      </c>
      <c r="C39" s="17" t="s">
        <v>67</v>
      </c>
      <c r="D39" s="18" t="s">
        <v>8</v>
      </c>
      <c r="E39" s="19">
        <v>3425.64</v>
      </c>
      <c r="F39" s="13"/>
      <c r="G39" s="7">
        <f t="shared" si="0"/>
        <v>0</v>
      </c>
    </row>
    <row r="40" spans="1:7" ht="21" x14ac:dyDescent="0.25">
      <c r="A40" s="20" t="s">
        <v>86</v>
      </c>
      <c r="B40" s="10"/>
      <c r="C40" s="20" t="s">
        <v>68</v>
      </c>
      <c r="D40" s="21" t="s">
        <v>8</v>
      </c>
      <c r="E40" s="22">
        <v>2681.25</v>
      </c>
      <c r="F40" s="23"/>
      <c r="G40" s="7">
        <f t="shared" si="0"/>
        <v>0</v>
      </c>
    </row>
    <row r="41" spans="1:7" ht="21" x14ac:dyDescent="0.25">
      <c r="A41" s="20" t="s">
        <v>87</v>
      </c>
      <c r="B41" s="10"/>
      <c r="C41" s="20" t="s">
        <v>125</v>
      </c>
      <c r="D41" s="21" t="s">
        <v>8</v>
      </c>
      <c r="E41" s="22">
        <v>744.39</v>
      </c>
      <c r="F41" s="23"/>
      <c r="G41" s="7">
        <f t="shared" si="0"/>
        <v>0</v>
      </c>
    </row>
    <row r="42" spans="1:7" ht="31.5" x14ac:dyDescent="0.25">
      <c r="A42" s="20" t="s">
        <v>126</v>
      </c>
      <c r="B42" s="10"/>
      <c r="C42" s="20" t="s">
        <v>127</v>
      </c>
      <c r="D42" s="21" t="s">
        <v>13</v>
      </c>
      <c r="E42" s="22">
        <v>653.91</v>
      </c>
      <c r="F42" s="23"/>
      <c r="G42" s="7">
        <f t="shared" si="0"/>
        <v>0</v>
      </c>
    </row>
    <row r="43" spans="1:7" ht="42" x14ac:dyDescent="0.25">
      <c r="A43" s="20"/>
      <c r="B43" s="8" t="s">
        <v>14</v>
      </c>
      <c r="C43" s="17" t="s">
        <v>69</v>
      </c>
      <c r="D43" s="18" t="s">
        <v>8</v>
      </c>
      <c r="E43" s="19">
        <v>3963.03</v>
      </c>
      <c r="F43" s="23"/>
      <c r="G43" s="7">
        <f t="shared" si="0"/>
        <v>0</v>
      </c>
    </row>
    <row r="44" spans="1:7" ht="21" x14ac:dyDescent="0.25">
      <c r="A44" s="20" t="s">
        <v>128</v>
      </c>
      <c r="B44" s="10"/>
      <c r="C44" s="20" t="s">
        <v>70</v>
      </c>
      <c r="D44" s="21" t="s">
        <v>8</v>
      </c>
      <c r="E44" s="22">
        <v>3963.03</v>
      </c>
      <c r="F44" s="23"/>
      <c r="G44" s="7">
        <f t="shared" si="0"/>
        <v>0</v>
      </c>
    </row>
    <row r="45" spans="1:7" ht="31.5" x14ac:dyDescent="0.25">
      <c r="A45" s="20" t="s">
        <v>129</v>
      </c>
      <c r="B45" s="10"/>
      <c r="C45" s="20" t="s">
        <v>18</v>
      </c>
      <c r="D45" s="21" t="s">
        <v>13</v>
      </c>
      <c r="E45" s="22">
        <v>396.3</v>
      </c>
      <c r="F45" s="23"/>
      <c r="G45" s="7">
        <f t="shared" si="0"/>
        <v>0</v>
      </c>
    </row>
    <row r="46" spans="1:7" x14ac:dyDescent="0.25">
      <c r="A46" s="20" t="s">
        <v>130</v>
      </c>
      <c r="B46" s="10"/>
      <c r="C46" s="20" t="s">
        <v>20</v>
      </c>
      <c r="D46" s="21" t="s">
        <v>21</v>
      </c>
      <c r="E46" s="22">
        <v>832.23</v>
      </c>
      <c r="F46" s="23"/>
      <c r="G46" s="7">
        <f t="shared" si="0"/>
        <v>0</v>
      </c>
    </row>
    <row r="47" spans="1:7" ht="31.5" x14ac:dyDescent="0.25">
      <c r="A47" s="20"/>
      <c r="B47" s="8" t="s">
        <v>14</v>
      </c>
      <c r="C47" s="17" t="s">
        <v>131</v>
      </c>
      <c r="D47" s="18" t="s">
        <v>8</v>
      </c>
      <c r="E47" s="19">
        <v>122.13</v>
      </c>
      <c r="F47" s="23"/>
      <c r="G47" s="7">
        <f t="shared" si="0"/>
        <v>0</v>
      </c>
    </row>
    <row r="48" spans="1:7" ht="21" x14ac:dyDescent="0.25">
      <c r="A48" s="20" t="s">
        <v>132</v>
      </c>
      <c r="B48" s="10"/>
      <c r="C48" s="20" t="s">
        <v>133</v>
      </c>
      <c r="D48" s="21" t="s">
        <v>8</v>
      </c>
      <c r="E48" s="22">
        <v>122.13</v>
      </c>
      <c r="F48" s="23"/>
      <c r="G48" s="7">
        <f t="shared" si="0"/>
        <v>0</v>
      </c>
    </row>
    <row r="49" spans="1:7" ht="31.5" x14ac:dyDescent="0.25">
      <c r="A49" s="20" t="s">
        <v>134</v>
      </c>
      <c r="B49" s="10"/>
      <c r="C49" s="20" t="s">
        <v>18</v>
      </c>
      <c r="D49" s="21" t="s">
        <v>13</v>
      </c>
      <c r="E49" s="22">
        <v>6.11</v>
      </c>
      <c r="F49" s="23"/>
      <c r="G49" s="7">
        <f t="shared" si="0"/>
        <v>0</v>
      </c>
    </row>
    <row r="50" spans="1:7" x14ac:dyDescent="0.25">
      <c r="A50" s="20" t="s">
        <v>135</v>
      </c>
      <c r="B50" s="10"/>
      <c r="C50" s="20" t="s">
        <v>20</v>
      </c>
      <c r="D50" s="21" t="s">
        <v>21</v>
      </c>
      <c r="E50" s="22">
        <v>12.83</v>
      </c>
      <c r="F50" s="23"/>
      <c r="G50" s="7">
        <f t="shared" si="0"/>
        <v>0</v>
      </c>
    </row>
    <row r="51" spans="1:7" ht="31.5" x14ac:dyDescent="0.25">
      <c r="A51" s="20"/>
      <c r="B51" s="8" t="s">
        <v>48</v>
      </c>
      <c r="C51" s="17" t="s">
        <v>136</v>
      </c>
      <c r="D51" s="18" t="s">
        <v>8</v>
      </c>
      <c r="E51" s="19">
        <v>52.74</v>
      </c>
      <c r="F51" s="23"/>
      <c r="G51" s="7">
        <f t="shared" si="0"/>
        <v>0</v>
      </c>
    </row>
    <row r="52" spans="1:7" ht="21" x14ac:dyDescent="0.25">
      <c r="A52" s="20" t="s">
        <v>137</v>
      </c>
      <c r="B52" s="10"/>
      <c r="C52" s="20" t="s">
        <v>16</v>
      </c>
      <c r="D52" s="21" t="s">
        <v>8</v>
      </c>
      <c r="E52" s="22">
        <v>52.74</v>
      </c>
      <c r="F52" s="13"/>
      <c r="G52" s="7">
        <f t="shared" si="0"/>
        <v>0</v>
      </c>
    </row>
    <row r="53" spans="1:7" ht="31.5" x14ac:dyDescent="0.25">
      <c r="A53" s="20" t="s">
        <v>138</v>
      </c>
      <c r="B53" s="10"/>
      <c r="C53" s="20" t="s">
        <v>18</v>
      </c>
      <c r="D53" s="21" t="s">
        <v>13</v>
      </c>
      <c r="E53" s="22">
        <v>4.22</v>
      </c>
      <c r="F53" s="13"/>
      <c r="G53" s="7">
        <f t="shared" si="0"/>
        <v>0</v>
      </c>
    </row>
    <row r="54" spans="1:7" x14ac:dyDescent="0.25">
      <c r="A54" s="20" t="s">
        <v>139</v>
      </c>
      <c r="B54" s="10"/>
      <c r="C54" s="20" t="s">
        <v>20</v>
      </c>
      <c r="D54" s="21" t="s">
        <v>21</v>
      </c>
      <c r="E54" s="22">
        <v>8.86</v>
      </c>
      <c r="F54" s="23"/>
      <c r="G54" s="7">
        <f t="shared" si="0"/>
        <v>0</v>
      </c>
    </row>
    <row r="55" spans="1:7" ht="31.5" x14ac:dyDescent="0.25">
      <c r="A55" s="20"/>
      <c r="B55" s="8" t="s">
        <v>14</v>
      </c>
      <c r="C55" s="17" t="s">
        <v>79</v>
      </c>
      <c r="D55" s="18" t="s">
        <v>40</v>
      </c>
      <c r="E55" s="19">
        <v>6</v>
      </c>
      <c r="F55" s="23"/>
      <c r="G55" s="7">
        <f t="shared" si="0"/>
        <v>0</v>
      </c>
    </row>
    <row r="56" spans="1:7" ht="31.5" x14ac:dyDescent="0.25">
      <c r="A56" s="20" t="s">
        <v>140</v>
      </c>
      <c r="B56" s="10"/>
      <c r="C56" s="20" t="s">
        <v>81</v>
      </c>
      <c r="D56" s="21" t="s">
        <v>13</v>
      </c>
      <c r="E56" s="22">
        <v>27</v>
      </c>
      <c r="F56" s="23"/>
      <c r="G56" s="7">
        <f t="shared" si="0"/>
        <v>0</v>
      </c>
    </row>
    <row r="57" spans="1:7" x14ac:dyDescent="0.25">
      <c r="A57" s="20" t="s">
        <v>141</v>
      </c>
      <c r="B57" s="10"/>
      <c r="C57" s="20" t="s">
        <v>83</v>
      </c>
      <c r="D57" s="21" t="s">
        <v>21</v>
      </c>
      <c r="E57" s="22">
        <v>48.6</v>
      </c>
      <c r="F57" s="13"/>
      <c r="G57" s="7">
        <f t="shared" si="0"/>
        <v>0</v>
      </c>
    </row>
    <row r="58" spans="1:7" ht="21" x14ac:dyDescent="0.25">
      <c r="A58" s="20" t="s">
        <v>142</v>
      </c>
      <c r="B58" s="10"/>
      <c r="C58" s="20" t="s">
        <v>85</v>
      </c>
      <c r="D58" s="21" t="s">
        <v>40</v>
      </c>
      <c r="E58" s="22">
        <v>6</v>
      </c>
      <c r="F58" s="13"/>
      <c r="G58" s="7">
        <f t="shared" si="0"/>
        <v>0</v>
      </c>
    </row>
    <row r="59" spans="1:7" ht="31.5" x14ac:dyDescent="0.25">
      <c r="A59" s="20" t="s">
        <v>143</v>
      </c>
      <c r="B59" s="10"/>
      <c r="C59" s="20" t="s">
        <v>18</v>
      </c>
      <c r="D59" s="21" t="s">
        <v>13</v>
      </c>
      <c r="E59" s="22">
        <v>2.8</v>
      </c>
      <c r="F59" s="23"/>
      <c r="G59" s="7">
        <f t="shared" si="0"/>
        <v>0</v>
      </c>
    </row>
    <row r="60" spans="1:7" x14ac:dyDescent="0.25">
      <c r="A60" s="20" t="s">
        <v>144</v>
      </c>
      <c r="B60" s="10"/>
      <c r="C60" s="20" t="s">
        <v>88</v>
      </c>
      <c r="D60" s="21" t="s">
        <v>21</v>
      </c>
      <c r="E60" s="22">
        <v>5.88</v>
      </c>
      <c r="F60" s="23"/>
      <c r="G60" s="7">
        <f t="shared" si="0"/>
        <v>0</v>
      </c>
    </row>
    <row r="61" spans="1:7" x14ac:dyDescent="0.25">
      <c r="A61" s="17">
        <v>3</v>
      </c>
      <c r="B61" s="8"/>
      <c r="C61" s="26" t="s">
        <v>34</v>
      </c>
      <c r="D61" s="18" t="s">
        <v>40</v>
      </c>
      <c r="E61" s="19">
        <v>1</v>
      </c>
      <c r="F61" s="23"/>
      <c r="G61" s="6"/>
    </row>
    <row r="62" spans="1:7" ht="31.5" x14ac:dyDescent="0.25">
      <c r="A62" s="20"/>
      <c r="B62" s="8" t="s">
        <v>145</v>
      </c>
      <c r="C62" s="17" t="s">
        <v>89</v>
      </c>
      <c r="D62" s="18" t="s">
        <v>13</v>
      </c>
      <c r="E62" s="19">
        <v>656.39</v>
      </c>
      <c r="F62" s="13"/>
      <c r="G62" s="7">
        <f t="shared" si="0"/>
        <v>0</v>
      </c>
    </row>
    <row r="63" spans="1:7" ht="31.5" x14ac:dyDescent="0.25">
      <c r="A63" s="20" t="s">
        <v>35</v>
      </c>
      <c r="B63" s="21"/>
      <c r="C63" s="20" t="s">
        <v>81</v>
      </c>
      <c r="D63" s="21" t="s">
        <v>13</v>
      </c>
      <c r="E63" s="22">
        <v>590.75</v>
      </c>
      <c r="F63" s="23"/>
      <c r="G63" s="7">
        <f t="shared" si="0"/>
        <v>0</v>
      </c>
    </row>
    <row r="64" spans="1:7" ht="21" x14ac:dyDescent="0.25">
      <c r="A64" s="20" t="s">
        <v>36</v>
      </c>
      <c r="B64" s="21"/>
      <c r="C64" s="20" t="s">
        <v>90</v>
      </c>
      <c r="D64" s="21" t="s">
        <v>13</v>
      </c>
      <c r="E64" s="22">
        <v>65.64</v>
      </c>
      <c r="F64" s="13"/>
      <c r="G64" s="7">
        <f t="shared" si="0"/>
        <v>0</v>
      </c>
    </row>
    <row r="65" spans="1:7" x14ac:dyDescent="0.25">
      <c r="A65" s="20" t="s">
        <v>38</v>
      </c>
      <c r="B65" s="21"/>
      <c r="C65" s="20" t="s">
        <v>83</v>
      </c>
      <c r="D65" s="21" t="s">
        <v>21</v>
      </c>
      <c r="E65" s="22">
        <v>1181.5</v>
      </c>
      <c r="F65" s="23"/>
      <c r="G65" s="7">
        <f t="shared" si="0"/>
        <v>0</v>
      </c>
    </row>
    <row r="66" spans="1:7" ht="31.5" x14ac:dyDescent="0.25">
      <c r="A66" s="20"/>
      <c r="B66" s="8" t="s">
        <v>91</v>
      </c>
      <c r="C66" s="17" t="s">
        <v>92</v>
      </c>
      <c r="D66" s="18" t="s">
        <v>8</v>
      </c>
      <c r="E66" s="19">
        <v>8613.36</v>
      </c>
      <c r="F66" s="23"/>
      <c r="G66" s="7">
        <f t="shared" si="0"/>
        <v>0</v>
      </c>
    </row>
    <row r="67" spans="1:7" ht="21" x14ac:dyDescent="0.25">
      <c r="A67" s="20" t="s">
        <v>94</v>
      </c>
      <c r="B67" s="21"/>
      <c r="C67" s="20" t="s">
        <v>93</v>
      </c>
      <c r="D67" s="21" t="s">
        <v>8</v>
      </c>
      <c r="E67" s="22">
        <v>8613.36</v>
      </c>
      <c r="F67" s="13"/>
      <c r="G67" s="7">
        <f t="shared" si="0"/>
        <v>0</v>
      </c>
    </row>
    <row r="68" spans="1:7" ht="42" x14ac:dyDescent="0.25">
      <c r="A68" s="20" t="s">
        <v>146</v>
      </c>
      <c r="B68" s="21"/>
      <c r="C68" s="20" t="s">
        <v>37</v>
      </c>
      <c r="D68" s="21" t="s">
        <v>13</v>
      </c>
      <c r="E68" s="22">
        <v>2584.0100000000002</v>
      </c>
      <c r="F68" s="23"/>
      <c r="G68" s="7">
        <f t="shared" si="0"/>
        <v>0</v>
      </c>
    </row>
    <row r="69" spans="1:7" x14ac:dyDescent="0.25">
      <c r="A69" s="20" t="s">
        <v>147</v>
      </c>
      <c r="B69" s="21"/>
      <c r="C69" s="20" t="s">
        <v>39</v>
      </c>
      <c r="D69" s="21" t="s">
        <v>21</v>
      </c>
      <c r="E69" s="22">
        <v>4651.22</v>
      </c>
      <c r="F69" s="23"/>
      <c r="G69" s="7">
        <f t="shared" si="0"/>
        <v>0</v>
      </c>
    </row>
    <row r="70" spans="1:7" ht="21" x14ac:dyDescent="0.25">
      <c r="A70" s="17">
        <v>4</v>
      </c>
      <c r="B70" s="8"/>
      <c r="C70" s="26" t="s">
        <v>95</v>
      </c>
      <c r="D70" s="18" t="s">
        <v>40</v>
      </c>
      <c r="E70" s="19">
        <v>1</v>
      </c>
      <c r="F70" s="23"/>
      <c r="G70" s="6"/>
    </row>
    <row r="71" spans="1:7" ht="21" x14ac:dyDescent="0.25">
      <c r="A71" s="20"/>
      <c r="B71" s="8" t="s">
        <v>148</v>
      </c>
      <c r="C71" s="17" t="s">
        <v>149</v>
      </c>
      <c r="D71" s="18" t="s">
        <v>8</v>
      </c>
      <c r="E71" s="19">
        <v>580.13</v>
      </c>
      <c r="F71" s="23"/>
      <c r="G71" s="7">
        <f t="shared" si="0"/>
        <v>0</v>
      </c>
    </row>
    <row r="72" spans="1:7" ht="21" x14ac:dyDescent="0.25">
      <c r="A72" s="20" t="s">
        <v>41</v>
      </c>
      <c r="B72" s="21"/>
      <c r="C72" s="20" t="s">
        <v>97</v>
      </c>
      <c r="D72" s="21" t="s">
        <v>8</v>
      </c>
      <c r="E72" s="22">
        <v>580.13</v>
      </c>
      <c r="F72" s="23"/>
      <c r="G72" s="7">
        <f t="shared" si="0"/>
        <v>0</v>
      </c>
    </row>
    <row r="73" spans="1:7" ht="21" x14ac:dyDescent="0.25">
      <c r="A73" s="20"/>
      <c r="B73" s="8" t="s">
        <v>45</v>
      </c>
      <c r="C73" s="17" t="s">
        <v>98</v>
      </c>
      <c r="D73" s="18" t="s">
        <v>8</v>
      </c>
      <c r="E73" s="19">
        <v>580.13</v>
      </c>
      <c r="F73" s="23"/>
      <c r="G73" s="7">
        <f t="shared" si="0"/>
        <v>0</v>
      </c>
    </row>
    <row r="74" spans="1:7" ht="21" x14ac:dyDescent="0.25">
      <c r="A74" s="20" t="s">
        <v>42</v>
      </c>
      <c r="B74" s="21"/>
      <c r="C74" s="20" t="s">
        <v>46</v>
      </c>
      <c r="D74" s="21" t="s">
        <v>8</v>
      </c>
      <c r="E74" s="22">
        <v>580.13</v>
      </c>
      <c r="F74" s="14"/>
      <c r="G74" s="15">
        <f t="shared" ref="G74:G119" si="1">E74*F74</f>
        <v>0</v>
      </c>
    </row>
    <row r="75" spans="1:7" ht="21" x14ac:dyDescent="0.25">
      <c r="A75" s="20"/>
      <c r="B75" s="8" t="s">
        <v>150</v>
      </c>
      <c r="C75" s="17" t="s">
        <v>99</v>
      </c>
      <c r="D75" s="18" t="s">
        <v>8</v>
      </c>
      <c r="E75" s="25">
        <v>637.01</v>
      </c>
      <c r="F75" s="16"/>
      <c r="G75" s="15">
        <f t="shared" si="1"/>
        <v>0</v>
      </c>
    </row>
    <row r="76" spans="1:7" ht="21" x14ac:dyDescent="0.25">
      <c r="A76" s="20" t="s">
        <v>43</v>
      </c>
      <c r="B76" s="21"/>
      <c r="C76" s="20" t="s">
        <v>100</v>
      </c>
      <c r="D76" s="21" t="s">
        <v>8</v>
      </c>
      <c r="E76" s="24">
        <v>637.01</v>
      </c>
      <c r="F76" s="13"/>
      <c r="G76" s="15">
        <f t="shared" si="1"/>
        <v>0</v>
      </c>
    </row>
    <row r="77" spans="1:7" x14ac:dyDescent="0.25">
      <c r="A77" s="20" t="s">
        <v>101</v>
      </c>
      <c r="B77" s="21"/>
      <c r="C77" s="20" t="s">
        <v>102</v>
      </c>
      <c r="D77" s="21" t="s">
        <v>21</v>
      </c>
      <c r="E77" s="24">
        <v>363.1</v>
      </c>
      <c r="F77" s="13"/>
      <c r="G77" s="15">
        <f t="shared" si="1"/>
        <v>0</v>
      </c>
    </row>
    <row r="78" spans="1:7" ht="21" x14ac:dyDescent="0.25">
      <c r="A78" s="17"/>
      <c r="B78" s="8" t="s">
        <v>151</v>
      </c>
      <c r="C78" s="17" t="s">
        <v>103</v>
      </c>
      <c r="D78" s="18" t="s">
        <v>8</v>
      </c>
      <c r="E78" s="25">
        <v>637.01</v>
      </c>
      <c r="F78" s="13"/>
      <c r="G78" s="15">
        <f t="shared" si="1"/>
        <v>0</v>
      </c>
    </row>
    <row r="79" spans="1:7" ht="21" x14ac:dyDescent="0.25">
      <c r="A79" s="20" t="s">
        <v>44</v>
      </c>
      <c r="B79" s="21"/>
      <c r="C79" s="20" t="s">
        <v>49</v>
      </c>
      <c r="D79" s="21" t="s">
        <v>8</v>
      </c>
      <c r="E79" s="24">
        <v>637.01</v>
      </c>
      <c r="F79" s="13"/>
      <c r="G79" s="15">
        <f t="shared" si="1"/>
        <v>0</v>
      </c>
    </row>
    <row r="80" spans="1:7" x14ac:dyDescent="0.25">
      <c r="A80" s="17">
        <v>5</v>
      </c>
      <c r="B80" s="8"/>
      <c r="C80" s="26" t="s">
        <v>104</v>
      </c>
      <c r="D80" s="18" t="s">
        <v>40</v>
      </c>
      <c r="E80" s="25">
        <v>1</v>
      </c>
      <c r="F80" s="13"/>
      <c r="G80" s="27"/>
    </row>
    <row r="81" spans="1:7" ht="21" x14ac:dyDescent="0.25">
      <c r="A81" s="20"/>
      <c r="B81" s="8" t="s">
        <v>152</v>
      </c>
      <c r="C81" s="17" t="s">
        <v>106</v>
      </c>
      <c r="D81" s="18" t="s">
        <v>8</v>
      </c>
      <c r="E81" s="25">
        <v>21.78</v>
      </c>
      <c r="F81" s="13"/>
      <c r="G81" s="15">
        <f t="shared" si="1"/>
        <v>0</v>
      </c>
    </row>
    <row r="82" spans="1:7" ht="21" x14ac:dyDescent="0.25">
      <c r="A82" s="20" t="s">
        <v>50</v>
      </c>
      <c r="B82" s="21"/>
      <c r="C82" s="20" t="s">
        <v>107</v>
      </c>
      <c r="D82" s="21" t="s">
        <v>8</v>
      </c>
      <c r="E82" s="24">
        <v>21.78</v>
      </c>
      <c r="F82" s="13"/>
      <c r="G82" s="15">
        <f t="shared" si="1"/>
        <v>0</v>
      </c>
    </row>
    <row r="83" spans="1:7" ht="21" x14ac:dyDescent="0.25">
      <c r="A83" s="20"/>
      <c r="B83" s="8" t="s">
        <v>108</v>
      </c>
      <c r="C83" s="17" t="s">
        <v>153</v>
      </c>
      <c r="D83" s="18" t="s">
        <v>8</v>
      </c>
      <c r="E83" s="25">
        <v>21.78</v>
      </c>
      <c r="F83" s="13"/>
      <c r="G83" s="15">
        <f t="shared" si="1"/>
        <v>0</v>
      </c>
    </row>
    <row r="84" spans="1:7" ht="21" x14ac:dyDescent="0.25">
      <c r="A84" s="20" t="s">
        <v>51</v>
      </c>
      <c r="B84" s="21"/>
      <c r="C84" s="20" t="s">
        <v>47</v>
      </c>
      <c r="D84" s="21" t="s">
        <v>8</v>
      </c>
      <c r="E84" s="24">
        <v>21.78</v>
      </c>
      <c r="F84" s="13"/>
      <c r="G84" s="15">
        <f t="shared" si="1"/>
        <v>0</v>
      </c>
    </row>
    <row r="85" spans="1:7" x14ac:dyDescent="0.25">
      <c r="A85" s="17">
        <v>6</v>
      </c>
      <c r="B85" s="8"/>
      <c r="C85" s="26" t="s">
        <v>154</v>
      </c>
      <c r="D85" s="18" t="s">
        <v>40</v>
      </c>
      <c r="E85" s="25">
        <v>1</v>
      </c>
      <c r="F85" s="13"/>
      <c r="G85" s="27"/>
    </row>
    <row r="86" spans="1:7" ht="21" x14ac:dyDescent="0.25">
      <c r="A86" s="20"/>
      <c r="B86" s="8" t="s">
        <v>152</v>
      </c>
      <c r="C86" s="17" t="s">
        <v>155</v>
      </c>
      <c r="D86" s="18" t="s">
        <v>8</v>
      </c>
      <c r="E86" s="25">
        <v>364.53</v>
      </c>
      <c r="F86" s="13"/>
      <c r="G86" s="15">
        <f t="shared" si="1"/>
        <v>0</v>
      </c>
    </row>
    <row r="87" spans="1:7" ht="21" x14ac:dyDescent="0.25">
      <c r="A87" s="20" t="s">
        <v>52</v>
      </c>
      <c r="B87" s="21"/>
      <c r="C87" s="20" t="s">
        <v>107</v>
      </c>
      <c r="D87" s="21" t="s">
        <v>8</v>
      </c>
      <c r="E87" s="24">
        <v>364.53</v>
      </c>
      <c r="F87" s="13"/>
      <c r="G87" s="15">
        <f t="shared" si="1"/>
        <v>0</v>
      </c>
    </row>
    <row r="88" spans="1:7" ht="21" x14ac:dyDescent="0.25">
      <c r="A88" s="20"/>
      <c r="B88" s="8" t="s">
        <v>108</v>
      </c>
      <c r="C88" s="17" t="s">
        <v>153</v>
      </c>
      <c r="D88" s="18" t="s">
        <v>8</v>
      </c>
      <c r="E88" s="25">
        <v>364.53</v>
      </c>
      <c r="F88" s="13"/>
      <c r="G88" s="15">
        <f t="shared" si="1"/>
        <v>0</v>
      </c>
    </row>
    <row r="89" spans="1:7" ht="21" x14ac:dyDescent="0.25">
      <c r="A89" s="20" t="s">
        <v>53</v>
      </c>
      <c r="B89" s="21"/>
      <c r="C89" s="20" t="s">
        <v>47</v>
      </c>
      <c r="D89" s="21" t="s">
        <v>8</v>
      </c>
      <c r="E89" s="24">
        <v>364.53</v>
      </c>
      <c r="F89" s="13"/>
      <c r="G89" s="15">
        <f t="shared" si="1"/>
        <v>0</v>
      </c>
    </row>
    <row r="90" spans="1:7" ht="21" x14ac:dyDescent="0.25">
      <c r="A90" s="17">
        <v>7</v>
      </c>
      <c r="B90" s="8"/>
      <c r="C90" s="26" t="s">
        <v>156</v>
      </c>
      <c r="D90" s="18" t="s">
        <v>40</v>
      </c>
      <c r="E90" s="25">
        <v>1</v>
      </c>
      <c r="F90" s="13"/>
      <c r="G90" s="27"/>
    </row>
    <row r="91" spans="1:7" x14ac:dyDescent="0.25">
      <c r="A91" s="20"/>
      <c r="B91" s="8" t="s">
        <v>96</v>
      </c>
      <c r="C91" s="17" t="s">
        <v>157</v>
      </c>
      <c r="D91" s="18" t="s">
        <v>8</v>
      </c>
      <c r="E91" s="25">
        <v>73.599999999999994</v>
      </c>
      <c r="F91" s="13"/>
      <c r="G91" s="15">
        <f t="shared" si="1"/>
        <v>0</v>
      </c>
    </row>
    <row r="92" spans="1:7" ht="21" x14ac:dyDescent="0.25">
      <c r="A92" s="20" t="s">
        <v>55</v>
      </c>
      <c r="B92" s="21"/>
      <c r="C92" s="20" t="s">
        <v>158</v>
      </c>
      <c r="D92" s="21" t="s">
        <v>8</v>
      </c>
      <c r="E92" s="24">
        <v>73.599999999999994</v>
      </c>
      <c r="F92" s="13"/>
      <c r="G92" s="15">
        <f t="shared" si="1"/>
        <v>0</v>
      </c>
    </row>
    <row r="93" spans="1:7" ht="21" x14ac:dyDescent="0.25">
      <c r="A93" s="20"/>
      <c r="B93" s="8" t="s">
        <v>108</v>
      </c>
      <c r="C93" s="17" t="s">
        <v>159</v>
      </c>
      <c r="D93" s="18" t="s">
        <v>8</v>
      </c>
      <c r="E93" s="25">
        <v>73.599999999999994</v>
      </c>
      <c r="F93" s="13"/>
      <c r="G93" s="15">
        <f t="shared" si="1"/>
        <v>0</v>
      </c>
    </row>
    <row r="94" spans="1:7" ht="21" x14ac:dyDescent="0.25">
      <c r="A94" s="20" t="s">
        <v>57</v>
      </c>
      <c r="B94" s="21"/>
      <c r="C94" s="20" t="s">
        <v>47</v>
      </c>
      <c r="D94" s="21" t="s">
        <v>8</v>
      </c>
      <c r="E94" s="24">
        <v>73.599999999999994</v>
      </c>
      <c r="F94" s="13"/>
      <c r="G94" s="15">
        <f t="shared" si="1"/>
        <v>0</v>
      </c>
    </row>
    <row r="95" spans="1:7" ht="21" x14ac:dyDescent="0.25">
      <c r="A95" s="17">
        <v>8</v>
      </c>
      <c r="B95" s="8"/>
      <c r="C95" s="26" t="s">
        <v>160</v>
      </c>
      <c r="D95" s="18" t="s">
        <v>40</v>
      </c>
      <c r="E95" s="25">
        <v>1</v>
      </c>
      <c r="F95" s="13"/>
      <c r="G95" s="27"/>
    </row>
    <row r="96" spans="1:7" ht="21" x14ac:dyDescent="0.25">
      <c r="A96" s="20"/>
      <c r="B96" s="8" t="s">
        <v>105</v>
      </c>
      <c r="C96" s="17" t="s">
        <v>161</v>
      </c>
      <c r="D96" s="18" t="s">
        <v>8</v>
      </c>
      <c r="E96" s="25">
        <v>7129.44</v>
      </c>
      <c r="F96" s="13"/>
      <c r="G96" s="15">
        <f t="shared" si="1"/>
        <v>0</v>
      </c>
    </row>
    <row r="97" spans="1:7" ht="21" x14ac:dyDescent="0.25">
      <c r="A97" s="20" t="s">
        <v>162</v>
      </c>
      <c r="B97" s="21"/>
      <c r="C97" s="20" t="s">
        <v>163</v>
      </c>
      <c r="D97" s="21" t="s">
        <v>8</v>
      </c>
      <c r="E97" s="24">
        <v>4298.24</v>
      </c>
      <c r="F97" s="13"/>
      <c r="G97" s="15">
        <f t="shared" si="1"/>
        <v>0</v>
      </c>
    </row>
    <row r="98" spans="1:7" ht="21" x14ac:dyDescent="0.25">
      <c r="A98" s="20" t="s">
        <v>164</v>
      </c>
      <c r="B98" s="21"/>
      <c r="C98" s="20" t="s">
        <v>165</v>
      </c>
      <c r="D98" s="21" t="s">
        <v>8</v>
      </c>
      <c r="E98" s="24">
        <v>2743.06</v>
      </c>
      <c r="F98" s="13"/>
      <c r="G98" s="15">
        <f t="shared" si="1"/>
        <v>0</v>
      </c>
    </row>
    <row r="99" spans="1:7" ht="21" x14ac:dyDescent="0.25">
      <c r="A99" s="20"/>
      <c r="B99" s="8" t="s">
        <v>105</v>
      </c>
      <c r="C99" s="17" t="s">
        <v>166</v>
      </c>
      <c r="D99" s="18" t="s">
        <v>8</v>
      </c>
      <c r="E99" s="25">
        <v>44.34</v>
      </c>
      <c r="F99" s="13"/>
      <c r="G99" s="15">
        <f t="shared" si="1"/>
        <v>0</v>
      </c>
    </row>
    <row r="100" spans="1:7" ht="21" x14ac:dyDescent="0.25">
      <c r="A100" s="20" t="s">
        <v>167</v>
      </c>
      <c r="B100" s="21"/>
      <c r="C100" s="20" t="s">
        <v>168</v>
      </c>
      <c r="D100" s="21" t="s">
        <v>8</v>
      </c>
      <c r="E100" s="24">
        <v>44.34</v>
      </c>
      <c r="F100" s="13"/>
      <c r="G100" s="15">
        <f t="shared" si="1"/>
        <v>0</v>
      </c>
    </row>
    <row r="101" spans="1:7" ht="21" x14ac:dyDescent="0.25">
      <c r="A101" s="20"/>
      <c r="B101" s="8" t="s">
        <v>169</v>
      </c>
      <c r="C101" s="17" t="s">
        <v>170</v>
      </c>
      <c r="D101" s="18" t="s">
        <v>8</v>
      </c>
      <c r="E101" s="25">
        <v>27.6</v>
      </c>
      <c r="F101" s="13"/>
      <c r="G101" s="15">
        <f t="shared" si="1"/>
        <v>0</v>
      </c>
    </row>
    <row r="102" spans="1:7" ht="31.5" x14ac:dyDescent="0.25">
      <c r="A102" s="20" t="s">
        <v>171</v>
      </c>
      <c r="B102" s="21"/>
      <c r="C102" s="20" t="s">
        <v>172</v>
      </c>
      <c r="D102" s="21" t="s">
        <v>8</v>
      </c>
      <c r="E102" s="24">
        <v>22.8</v>
      </c>
      <c r="F102" s="13"/>
      <c r="G102" s="15">
        <f t="shared" si="1"/>
        <v>0</v>
      </c>
    </row>
    <row r="103" spans="1:7" ht="31.5" x14ac:dyDescent="0.25">
      <c r="A103" s="20" t="s">
        <v>173</v>
      </c>
      <c r="B103" s="21"/>
      <c r="C103" s="20" t="s">
        <v>174</v>
      </c>
      <c r="D103" s="21" t="s">
        <v>8</v>
      </c>
      <c r="E103" s="24">
        <v>4.8</v>
      </c>
      <c r="F103" s="13"/>
      <c r="G103" s="15">
        <f t="shared" si="1"/>
        <v>0</v>
      </c>
    </row>
    <row r="104" spans="1:7" ht="21" x14ac:dyDescent="0.25">
      <c r="A104" s="20"/>
      <c r="B104" s="8" t="s">
        <v>108</v>
      </c>
      <c r="C104" s="17" t="s">
        <v>175</v>
      </c>
      <c r="D104" s="18" t="s">
        <v>8</v>
      </c>
      <c r="E104" s="25">
        <v>7336.44</v>
      </c>
      <c r="F104" s="13"/>
      <c r="G104" s="15">
        <f t="shared" si="1"/>
        <v>0</v>
      </c>
    </row>
    <row r="105" spans="1:7" ht="21" x14ac:dyDescent="0.25">
      <c r="A105" s="20" t="s">
        <v>176</v>
      </c>
      <c r="B105" s="21"/>
      <c r="C105" s="20" t="s">
        <v>47</v>
      </c>
      <c r="D105" s="21" t="s">
        <v>8</v>
      </c>
      <c r="E105" s="24">
        <v>7336.44</v>
      </c>
      <c r="F105" s="13"/>
      <c r="G105" s="15">
        <f t="shared" si="1"/>
        <v>0</v>
      </c>
    </row>
    <row r="106" spans="1:7" ht="21" x14ac:dyDescent="0.25">
      <c r="A106" s="20"/>
      <c r="B106" s="8" t="s">
        <v>177</v>
      </c>
      <c r="C106" s="17" t="s">
        <v>178</v>
      </c>
      <c r="D106" s="18" t="s">
        <v>8</v>
      </c>
      <c r="E106" s="25">
        <v>7581.24</v>
      </c>
      <c r="F106" s="13"/>
      <c r="G106" s="15">
        <f t="shared" si="1"/>
        <v>0</v>
      </c>
    </row>
    <row r="107" spans="1:7" ht="21" x14ac:dyDescent="0.25">
      <c r="A107" s="20" t="s">
        <v>179</v>
      </c>
      <c r="B107" s="21"/>
      <c r="C107" s="20" t="s">
        <v>47</v>
      </c>
      <c r="D107" s="21" t="s">
        <v>8</v>
      </c>
      <c r="E107" s="24">
        <v>7581.24</v>
      </c>
      <c r="F107" s="13"/>
      <c r="G107" s="15">
        <f t="shared" si="1"/>
        <v>0</v>
      </c>
    </row>
    <row r="108" spans="1:7" ht="21" x14ac:dyDescent="0.25">
      <c r="A108" s="20"/>
      <c r="B108" s="8" t="s">
        <v>151</v>
      </c>
      <c r="C108" s="17" t="s">
        <v>103</v>
      </c>
      <c r="D108" s="18" t="s">
        <v>8</v>
      </c>
      <c r="E108" s="25">
        <v>7516.44</v>
      </c>
      <c r="F108" s="13"/>
      <c r="G108" s="15">
        <f t="shared" si="1"/>
        <v>0</v>
      </c>
    </row>
    <row r="109" spans="1:7" ht="21" x14ac:dyDescent="0.25">
      <c r="A109" s="20" t="s">
        <v>180</v>
      </c>
      <c r="B109" s="21"/>
      <c r="C109" s="20" t="s">
        <v>49</v>
      </c>
      <c r="D109" s="21" t="s">
        <v>8</v>
      </c>
      <c r="E109" s="24">
        <v>7516.44</v>
      </c>
      <c r="F109" s="13"/>
      <c r="G109" s="15">
        <f t="shared" si="1"/>
        <v>0</v>
      </c>
    </row>
    <row r="110" spans="1:7" x14ac:dyDescent="0.25">
      <c r="A110" s="17">
        <v>9</v>
      </c>
      <c r="B110" s="8"/>
      <c r="C110" s="26" t="s">
        <v>54</v>
      </c>
      <c r="D110" s="18" t="s">
        <v>40</v>
      </c>
      <c r="E110" s="25">
        <v>1</v>
      </c>
      <c r="F110" s="13"/>
      <c r="G110" s="27"/>
    </row>
    <row r="111" spans="1:7" ht="21" x14ac:dyDescent="0.25">
      <c r="A111" s="20"/>
      <c r="B111" s="8" t="s">
        <v>109</v>
      </c>
      <c r="C111" s="17" t="s">
        <v>58</v>
      </c>
      <c r="D111" s="18" t="s">
        <v>28</v>
      </c>
      <c r="E111" s="25">
        <v>167.5</v>
      </c>
      <c r="F111" s="13"/>
      <c r="G111" s="15">
        <f t="shared" si="1"/>
        <v>0</v>
      </c>
    </row>
    <row r="112" spans="1:7" x14ac:dyDescent="0.25">
      <c r="A112" s="20" t="s">
        <v>181</v>
      </c>
      <c r="B112" s="21"/>
      <c r="C112" s="20" t="s">
        <v>56</v>
      </c>
      <c r="D112" s="21" t="s">
        <v>13</v>
      </c>
      <c r="E112" s="24">
        <v>15.58</v>
      </c>
      <c r="F112" s="13"/>
      <c r="G112" s="15">
        <f t="shared" si="1"/>
        <v>0</v>
      </c>
    </row>
    <row r="113" spans="1:7" ht="21" x14ac:dyDescent="0.25">
      <c r="A113" s="20" t="s">
        <v>182</v>
      </c>
      <c r="B113" s="21"/>
      <c r="C113" s="20" t="s">
        <v>59</v>
      </c>
      <c r="D113" s="21" t="s">
        <v>28</v>
      </c>
      <c r="E113" s="24">
        <v>167.5</v>
      </c>
      <c r="F113" s="13"/>
      <c r="G113" s="15">
        <f t="shared" si="1"/>
        <v>0</v>
      </c>
    </row>
    <row r="114" spans="1:7" ht="21" x14ac:dyDescent="0.25">
      <c r="A114" s="20"/>
      <c r="B114" s="8" t="s">
        <v>183</v>
      </c>
      <c r="C114" s="17" t="s">
        <v>184</v>
      </c>
      <c r="D114" s="18" t="s">
        <v>28</v>
      </c>
      <c r="E114" s="25">
        <v>15.44</v>
      </c>
      <c r="F114" s="13"/>
      <c r="G114" s="15">
        <f t="shared" si="1"/>
        <v>0</v>
      </c>
    </row>
    <row r="115" spans="1:7" x14ac:dyDescent="0.25">
      <c r="A115" s="20" t="s">
        <v>185</v>
      </c>
      <c r="B115" s="21"/>
      <c r="C115" s="20" t="s">
        <v>186</v>
      </c>
      <c r="D115" s="21" t="s">
        <v>13</v>
      </c>
      <c r="E115" s="24">
        <v>1.05</v>
      </c>
      <c r="F115" s="13"/>
      <c r="G115" s="15">
        <f t="shared" si="1"/>
        <v>0</v>
      </c>
    </row>
    <row r="116" spans="1:7" ht="21" x14ac:dyDescent="0.25">
      <c r="A116" s="20" t="s">
        <v>187</v>
      </c>
      <c r="B116" s="21"/>
      <c r="C116" s="20" t="s">
        <v>188</v>
      </c>
      <c r="D116" s="21" t="s">
        <v>28</v>
      </c>
      <c r="E116" s="24">
        <v>15.4</v>
      </c>
      <c r="F116" s="13"/>
      <c r="G116" s="15">
        <f t="shared" si="1"/>
        <v>0</v>
      </c>
    </row>
    <row r="117" spans="1:7" x14ac:dyDescent="0.25">
      <c r="A117" s="20"/>
      <c r="B117" s="8" t="s">
        <v>189</v>
      </c>
      <c r="C117" s="17" t="s">
        <v>190</v>
      </c>
      <c r="D117" s="18" t="s">
        <v>28</v>
      </c>
      <c r="E117" s="25">
        <v>674.9</v>
      </c>
      <c r="F117" s="13"/>
      <c r="G117" s="15">
        <f t="shared" si="1"/>
        <v>0</v>
      </c>
    </row>
    <row r="118" spans="1:7" x14ac:dyDescent="0.25">
      <c r="A118" s="20" t="s">
        <v>191</v>
      </c>
      <c r="B118" s="21"/>
      <c r="C118" s="20" t="s">
        <v>192</v>
      </c>
      <c r="D118" s="21" t="s">
        <v>28</v>
      </c>
      <c r="E118" s="24">
        <v>674.9</v>
      </c>
      <c r="F118" s="13"/>
      <c r="G118" s="15">
        <f t="shared" si="1"/>
        <v>0</v>
      </c>
    </row>
    <row r="119" spans="1:7" ht="15.75" thickBot="1" x14ac:dyDescent="0.3">
      <c r="A119" s="72" t="s">
        <v>193</v>
      </c>
      <c r="B119" s="73"/>
      <c r="C119" s="72" t="s">
        <v>194</v>
      </c>
      <c r="D119" s="73" t="s">
        <v>13</v>
      </c>
      <c r="E119" s="74">
        <v>104.61</v>
      </c>
      <c r="F119" s="75"/>
      <c r="G119" s="76">
        <f t="shared" si="1"/>
        <v>0</v>
      </c>
    </row>
    <row r="120" spans="1:7" ht="15.75" thickBot="1" x14ac:dyDescent="0.3">
      <c r="F120" s="3" t="s">
        <v>64</v>
      </c>
      <c r="G120" s="28">
        <f>SUM(G9,G13,G61,G70,G80,G85,G90,G95,G110)</f>
        <v>0</v>
      </c>
    </row>
  </sheetData>
  <mergeCells count="4">
    <mergeCell ref="A2:G2"/>
    <mergeCell ref="A3:G3"/>
    <mergeCell ref="A4:G4"/>
    <mergeCell ref="A5:G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9"/>
  <sheetViews>
    <sheetView workbookViewId="0">
      <selection activeCell="A3" sqref="A3:G3"/>
    </sheetView>
  </sheetViews>
  <sheetFormatPr defaultRowHeight="15" x14ac:dyDescent="0.25"/>
  <cols>
    <col min="1" max="1" width="3.7109375" bestFit="1" customWidth="1"/>
    <col min="2" max="2" width="12" bestFit="1" customWidth="1"/>
    <col min="3" max="3" width="26.7109375" customWidth="1"/>
    <col min="4" max="4" width="5.85546875" bestFit="1" customWidth="1"/>
    <col min="5" max="5" width="10.85546875" bestFit="1" customWidth="1"/>
    <col min="6" max="6" width="20.42578125" bestFit="1" customWidth="1"/>
    <col min="7" max="7" width="18.140625" bestFit="1" customWidth="1"/>
  </cols>
  <sheetData>
    <row r="2" spans="1:7" x14ac:dyDescent="0.25">
      <c r="A2" s="69" t="s">
        <v>814</v>
      </c>
      <c r="B2" s="69"/>
      <c r="C2" s="69"/>
      <c r="D2" s="69"/>
      <c r="E2" s="69"/>
      <c r="F2" s="69"/>
      <c r="G2" s="69"/>
    </row>
    <row r="3" spans="1:7" x14ac:dyDescent="0.25">
      <c r="A3" s="70" t="s">
        <v>60</v>
      </c>
      <c r="B3" s="70"/>
      <c r="C3" s="70"/>
      <c r="D3" s="70"/>
      <c r="E3" s="70"/>
      <c r="F3" s="70"/>
      <c r="G3" s="70"/>
    </row>
    <row r="4" spans="1:7" x14ac:dyDescent="0.25">
      <c r="A4" s="71" t="s">
        <v>114</v>
      </c>
      <c r="B4" s="71"/>
      <c r="C4" s="71"/>
      <c r="D4" s="71"/>
      <c r="E4" s="71"/>
      <c r="F4" s="71"/>
      <c r="G4" s="71"/>
    </row>
    <row r="5" spans="1:7" x14ac:dyDescent="0.25">
      <c r="A5" s="69" t="s">
        <v>659</v>
      </c>
      <c r="B5" s="69"/>
      <c r="C5" s="69"/>
      <c r="D5" s="69"/>
      <c r="E5" s="69"/>
      <c r="F5" s="69"/>
      <c r="G5" s="69"/>
    </row>
    <row r="7" spans="1:7" x14ac:dyDescent="0.25">
      <c r="A7" s="4"/>
      <c r="B7" s="4"/>
      <c r="C7" s="4"/>
      <c r="D7" s="4"/>
      <c r="E7" s="4"/>
      <c r="F7" s="4"/>
      <c r="G7" s="4"/>
    </row>
    <row r="8" spans="1:7" x14ac:dyDescent="0.25">
      <c r="A8" s="18" t="s">
        <v>0</v>
      </c>
      <c r="B8" s="18" t="s">
        <v>1</v>
      </c>
      <c r="C8" s="18" t="s">
        <v>2</v>
      </c>
      <c r="D8" s="18" t="s">
        <v>3</v>
      </c>
      <c r="E8" s="18" t="s">
        <v>62</v>
      </c>
      <c r="F8" s="18" t="s">
        <v>63</v>
      </c>
      <c r="G8" s="18" t="s">
        <v>61</v>
      </c>
    </row>
    <row r="9" spans="1:7" x14ac:dyDescent="0.25">
      <c r="A9" s="17">
        <v>1</v>
      </c>
      <c r="B9" s="56"/>
      <c r="C9" s="55" t="s">
        <v>660</v>
      </c>
      <c r="D9" s="57"/>
      <c r="E9" s="57"/>
      <c r="F9" s="21"/>
      <c r="G9" s="52"/>
    </row>
    <row r="10" spans="1:7" ht="21" x14ac:dyDescent="0.25">
      <c r="A10" s="17">
        <v>2</v>
      </c>
      <c r="B10" s="56"/>
      <c r="C10" s="35" t="s">
        <v>661</v>
      </c>
      <c r="D10" s="46" t="s">
        <v>5</v>
      </c>
      <c r="E10" s="46">
        <v>1</v>
      </c>
      <c r="F10" s="21"/>
      <c r="G10" s="51"/>
    </row>
    <row r="11" spans="1:7" ht="63" x14ac:dyDescent="0.25">
      <c r="A11" s="17">
        <v>3</v>
      </c>
      <c r="B11" s="56" t="s">
        <v>599</v>
      </c>
      <c r="C11" s="56" t="s">
        <v>662</v>
      </c>
      <c r="D11" s="56" t="s">
        <v>5</v>
      </c>
      <c r="E11" s="57">
        <v>1</v>
      </c>
      <c r="F11" s="21"/>
      <c r="G11" s="52">
        <f t="shared" ref="G11:G73" si="0">E11*F11</f>
        <v>0</v>
      </c>
    </row>
    <row r="12" spans="1:7" ht="63" x14ac:dyDescent="0.25">
      <c r="A12" s="17">
        <v>4</v>
      </c>
      <c r="B12" s="56" t="s">
        <v>599</v>
      </c>
      <c r="C12" s="56" t="s">
        <v>663</v>
      </c>
      <c r="D12" s="56" t="s">
        <v>28</v>
      </c>
      <c r="E12" s="57">
        <v>1.5</v>
      </c>
      <c r="F12" s="21"/>
      <c r="G12" s="52">
        <f t="shared" si="0"/>
        <v>0</v>
      </c>
    </row>
    <row r="13" spans="1:7" ht="63" x14ac:dyDescent="0.25">
      <c r="A13" s="17">
        <v>5</v>
      </c>
      <c r="B13" s="56" t="s">
        <v>599</v>
      </c>
      <c r="C13" s="56" t="s">
        <v>664</v>
      </c>
      <c r="D13" s="56" t="s">
        <v>28</v>
      </c>
      <c r="E13" s="57">
        <v>3</v>
      </c>
      <c r="F13" s="21"/>
      <c r="G13" s="52">
        <f t="shared" si="0"/>
        <v>0</v>
      </c>
    </row>
    <row r="14" spans="1:7" ht="21" x14ac:dyDescent="0.25">
      <c r="A14" s="17">
        <v>6</v>
      </c>
      <c r="B14" s="56"/>
      <c r="C14" s="35" t="s">
        <v>665</v>
      </c>
      <c r="D14" s="46" t="s">
        <v>5</v>
      </c>
      <c r="E14" s="46">
        <v>1</v>
      </c>
      <c r="F14" s="21"/>
      <c r="G14" s="51"/>
    </row>
    <row r="15" spans="1:7" ht="31.5" x14ac:dyDescent="0.25">
      <c r="A15" s="17">
        <v>7</v>
      </c>
      <c r="B15" s="56" t="s">
        <v>599</v>
      </c>
      <c r="C15" s="56" t="s">
        <v>666</v>
      </c>
      <c r="D15" s="56" t="s">
        <v>65</v>
      </c>
      <c r="E15" s="57">
        <v>1</v>
      </c>
      <c r="F15" s="21"/>
      <c r="G15" s="52">
        <f t="shared" si="0"/>
        <v>0</v>
      </c>
    </row>
    <row r="16" spans="1:7" ht="42" x14ac:dyDescent="0.25">
      <c r="A16" s="17">
        <v>8</v>
      </c>
      <c r="B16" s="56" t="s">
        <v>599</v>
      </c>
      <c r="C16" s="56" t="s">
        <v>667</v>
      </c>
      <c r="D16" s="56" t="s">
        <v>65</v>
      </c>
      <c r="E16" s="57">
        <v>1</v>
      </c>
      <c r="F16" s="21"/>
      <c r="G16" s="52">
        <f t="shared" si="0"/>
        <v>0</v>
      </c>
    </row>
    <row r="17" spans="1:7" ht="21" x14ac:dyDescent="0.25">
      <c r="A17" s="17">
        <v>9</v>
      </c>
      <c r="B17" s="56"/>
      <c r="C17" s="35" t="s">
        <v>668</v>
      </c>
      <c r="D17" s="46" t="s">
        <v>5</v>
      </c>
      <c r="E17" s="46">
        <v>1</v>
      </c>
      <c r="F17" s="21"/>
      <c r="G17" s="51"/>
    </row>
    <row r="18" spans="1:7" ht="31.5" x14ac:dyDescent="0.25">
      <c r="A18" s="17">
        <v>10</v>
      </c>
      <c r="B18" s="56" t="s">
        <v>599</v>
      </c>
      <c r="C18" s="56" t="s">
        <v>669</v>
      </c>
      <c r="D18" s="56" t="s">
        <v>28</v>
      </c>
      <c r="E18" s="57">
        <v>4.5</v>
      </c>
      <c r="F18" s="21"/>
      <c r="G18" s="52">
        <f t="shared" si="0"/>
        <v>0</v>
      </c>
    </row>
    <row r="19" spans="1:7" ht="52.5" x14ac:dyDescent="0.25">
      <c r="A19" s="17">
        <v>11</v>
      </c>
      <c r="B19" s="56" t="s">
        <v>599</v>
      </c>
      <c r="C19" s="56" t="s">
        <v>670</v>
      </c>
      <c r="D19" s="56" t="s">
        <v>28</v>
      </c>
      <c r="E19" s="57">
        <v>4.5</v>
      </c>
      <c r="F19" s="21"/>
      <c r="G19" s="52">
        <f t="shared" si="0"/>
        <v>0</v>
      </c>
    </row>
    <row r="20" spans="1:7" ht="21" x14ac:dyDescent="0.25">
      <c r="A20" s="17">
        <v>12</v>
      </c>
      <c r="B20" s="56" t="s">
        <v>599</v>
      </c>
      <c r="C20" s="56" t="s">
        <v>671</v>
      </c>
      <c r="D20" s="56" t="s">
        <v>28</v>
      </c>
      <c r="E20" s="57">
        <v>4.5</v>
      </c>
      <c r="F20" s="21"/>
      <c r="G20" s="52">
        <f t="shared" si="0"/>
        <v>0</v>
      </c>
    </row>
    <row r="21" spans="1:7" ht="21" x14ac:dyDescent="0.25">
      <c r="A21" s="17">
        <v>13</v>
      </c>
      <c r="B21" s="56"/>
      <c r="C21" s="35" t="s">
        <v>672</v>
      </c>
      <c r="D21" s="46" t="s">
        <v>5</v>
      </c>
      <c r="E21" s="46">
        <v>1</v>
      </c>
      <c r="F21" s="21"/>
      <c r="G21" s="51"/>
    </row>
    <row r="22" spans="1:7" ht="42" x14ac:dyDescent="0.25">
      <c r="A22" s="17">
        <v>14</v>
      </c>
      <c r="B22" s="56" t="s">
        <v>599</v>
      </c>
      <c r="C22" s="56" t="s">
        <v>673</v>
      </c>
      <c r="D22" s="56" t="s">
        <v>28</v>
      </c>
      <c r="E22" s="57">
        <v>1.5</v>
      </c>
      <c r="F22" s="21"/>
      <c r="G22" s="52">
        <f t="shared" si="0"/>
        <v>0</v>
      </c>
    </row>
    <row r="23" spans="1:7" ht="42" x14ac:dyDescent="0.25">
      <c r="A23" s="17">
        <v>15</v>
      </c>
      <c r="B23" s="56" t="s">
        <v>599</v>
      </c>
      <c r="C23" s="56" t="s">
        <v>674</v>
      </c>
      <c r="D23" s="56" t="s">
        <v>28</v>
      </c>
      <c r="E23" s="57">
        <v>3</v>
      </c>
      <c r="F23" s="21"/>
      <c r="G23" s="52">
        <f t="shared" si="0"/>
        <v>0</v>
      </c>
    </row>
    <row r="24" spans="1:7" ht="21" x14ac:dyDescent="0.25">
      <c r="A24" s="17">
        <v>16</v>
      </c>
      <c r="B24" s="56"/>
      <c r="C24" s="55" t="s">
        <v>675</v>
      </c>
      <c r="D24" s="57"/>
      <c r="E24" s="57"/>
      <c r="F24" s="21"/>
      <c r="G24" s="52"/>
    </row>
    <row r="25" spans="1:7" ht="21" x14ac:dyDescent="0.25">
      <c r="A25" s="17">
        <v>17</v>
      </c>
      <c r="B25" s="56"/>
      <c r="C25" s="35" t="s">
        <v>676</v>
      </c>
      <c r="D25" s="46" t="s">
        <v>5</v>
      </c>
      <c r="E25" s="46">
        <v>1</v>
      </c>
      <c r="F25" s="21"/>
      <c r="G25" s="51"/>
    </row>
    <row r="26" spans="1:7" ht="73.5" x14ac:dyDescent="0.25">
      <c r="A26" s="17">
        <v>18</v>
      </c>
      <c r="B26" s="56" t="s">
        <v>599</v>
      </c>
      <c r="C26" s="56" t="s">
        <v>677</v>
      </c>
      <c r="D26" s="56" t="s">
        <v>5</v>
      </c>
      <c r="E26" s="57">
        <v>1</v>
      </c>
      <c r="F26" s="21"/>
      <c r="G26" s="52">
        <f t="shared" si="0"/>
        <v>0</v>
      </c>
    </row>
    <row r="27" spans="1:7" ht="52.5" x14ac:dyDescent="0.25">
      <c r="A27" s="17">
        <v>19</v>
      </c>
      <c r="B27" s="56" t="s">
        <v>599</v>
      </c>
      <c r="C27" s="56" t="s">
        <v>678</v>
      </c>
      <c r="D27" s="56" t="s">
        <v>28</v>
      </c>
      <c r="E27" s="57">
        <v>2.5</v>
      </c>
      <c r="F27" s="21"/>
      <c r="G27" s="52">
        <f t="shared" si="0"/>
        <v>0</v>
      </c>
    </row>
    <row r="28" spans="1:7" ht="52.5" x14ac:dyDescent="0.25">
      <c r="A28" s="17">
        <v>20</v>
      </c>
      <c r="B28" s="56" t="s">
        <v>599</v>
      </c>
      <c r="C28" s="56" t="s">
        <v>679</v>
      </c>
      <c r="D28" s="56" t="s">
        <v>28</v>
      </c>
      <c r="E28" s="57">
        <v>1.1000000000000001</v>
      </c>
      <c r="F28" s="21"/>
      <c r="G28" s="52">
        <f t="shared" si="0"/>
        <v>0</v>
      </c>
    </row>
    <row r="29" spans="1:7" ht="21" x14ac:dyDescent="0.25">
      <c r="A29" s="17">
        <v>21</v>
      </c>
      <c r="B29" s="56"/>
      <c r="C29" s="35" t="s">
        <v>680</v>
      </c>
      <c r="D29" s="46" t="s">
        <v>5</v>
      </c>
      <c r="E29" s="46">
        <v>1</v>
      </c>
      <c r="F29" s="21"/>
      <c r="G29" s="51"/>
    </row>
    <row r="30" spans="1:7" ht="21" x14ac:dyDescent="0.25">
      <c r="A30" s="17">
        <v>22</v>
      </c>
      <c r="B30" s="56" t="s">
        <v>599</v>
      </c>
      <c r="C30" s="56" t="s">
        <v>681</v>
      </c>
      <c r="D30" s="56" t="s">
        <v>65</v>
      </c>
      <c r="E30" s="57">
        <v>1</v>
      </c>
      <c r="F30" s="21"/>
      <c r="G30" s="52">
        <f t="shared" si="0"/>
        <v>0</v>
      </c>
    </row>
    <row r="31" spans="1:7" ht="42" x14ac:dyDescent="0.25">
      <c r="A31" s="17">
        <v>23</v>
      </c>
      <c r="B31" s="56" t="s">
        <v>599</v>
      </c>
      <c r="C31" s="56" t="s">
        <v>682</v>
      </c>
      <c r="D31" s="56" t="s">
        <v>65</v>
      </c>
      <c r="E31" s="57">
        <v>1</v>
      </c>
      <c r="F31" s="21"/>
      <c r="G31" s="52">
        <f t="shared" si="0"/>
        <v>0</v>
      </c>
    </row>
    <row r="32" spans="1:7" ht="21" x14ac:dyDescent="0.25">
      <c r="A32" s="17">
        <v>24</v>
      </c>
      <c r="B32" s="56" t="s">
        <v>599</v>
      </c>
      <c r="C32" s="56" t="s">
        <v>683</v>
      </c>
      <c r="D32" s="56" t="s">
        <v>65</v>
      </c>
      <c r="E32" s="57">
        <v>1</v>
      </c>
      <c r="F32" s="21"/>
      <c r="G32" s="52">
        <f t="shared" si="0"/>
        <v>0</v>
      </c>
    </row>
    <row r="33" spans="1:7" ht="52.5" x14ac:dyDescent="0.25">
      <c r="A33" s="17">
        <v>25</v>
      </c>
      <c r="B33" s="56" t="s">
        <v>599</v>
      </c>
      <c r="C33" s="56" t="s">
        <v>684</v>
      </c>
      <c r="D33" s="56" t="s">
        <v>5</v>
      </c>
      <c r="E33" s="57">
        <v>1</v>
      </c>
      <c r="F33" s="21"/>
      <c r="G33" s="52">
        <f t="shared" si="0"/>
        <v>0</v>
      </c>
    </row>
    <row r="34" spans="1:7" ht="21" x14ac:dyDescent="0.25">
      <c r="A34" s="17">
        <v>26</v>
      </c>
      <c r="B34" s="56" t="s">
        <v>599</v>
      </c>
      <c r="C34" s="56" t="s">
        <v>685</v>
      </c>
      <c r="D34" s="56" t="s">
        <v>65</v>
      </c>
      <c r="E34" s="57">
        <v>3</v>
      </c>
      <c r="F34" s="21"/>
      <c r="G34" s="52">
        <f t="shared" si="0"/>
        <v>0</v>
      </c>
    </row>
    <row r="35" spans="1:7" ht="21" x14ac:dyDescent="0.25">
      <c r="A35" s="17">
        <v>27</v>
      </c>
      <c r="B35" s="56"/>
      <c r="C35" s="35" t="s">
        <v>686</v>
      </c>
      <c r="D35" s="46" t="s">
        <v>5</v>
      </c>
      <c r="E35" s="46">
        <v>1</v>
      </c>
      <c r="F35" s="21"/>
      <c r="G35" s="51"/>
    </row>
    <row r="36" spans="1:7" ht="42" x14ac:dyDescent="0.25">
      <c r="A36" s="17">
        <v>28</v>
      </c>
      <c r="B36" s="56" t="s">
        <v>599</v>
      </c>
      <c r="C36" s="56" t="s">
        <v>687</v>
      </c>
      <c r="D36" s="56" t="s">
        <v>5</v>
      </c>
      <c r="E36" s="57">
        <v>1</v>
      </c>
      <c r="F36" s="21"/>
      <c r="G36" s="52">
        <f t="shared" si="0"/>
        <v>0</v>
      </c>
    </row>
    <row r="37" spans="1:7" x14ac:dyDescent="0.25">
      <c r="A37" s="17">
        <v>29</v>
      </c>
      <c r="B37" s="56"/>
      <c r="C37" s="55" t="s">
        <v>688</v>
      </c>
      <c r="D37" s="57"/>
      <c r="E37" s="57"/>
      <c r="F37" s="21"/>
      <c r="G37" s="52"/>
    </row>
    <row r="38" spans="1:7" ht="21" x14ac:dyDescent="0.25">
      <c r="A38" s="17">
        <v>30</v>
      </c>
      <c r="B38" s="56"/>
      <c r="C38" s="35" t="s">
        <v>689</v>
      </c>
      <c r="D38" s="46" t="s">
        <v>5</v>
      </c>
      <c r="E38" s="46">
        <v>1</v>
      </c>
      <c r="F38" s="21"/>
      <c r="G38" s="51"/>
    </row>
    <row r="39" spans="1:7" ht="63" x14ac:dyDescent="0.25">
      <c r="A39" s="17">
        <v>31</v>
      </c>
      <c r="B39" s="56" t="s">
        <v>599</v>
      </c>
      <c r="C39" s="56" t="s">
        <v>690</v>
      </c>
      <c r="D39" s="56" t="s">
        <v>65</v>
      </c>
      <c r="E39" s="57">
        <v>2</v>
      </c>
      <c r="F39" s="21"/>
      <c r="G39" s="52">
        <f t="shared" si="0"/>
        <v>0</v>
      </c>
    </row>
    <row r="40" spans="1:7" ht="31.5" x14ac:dyDescent="0.25">
      <c r="A40" s="17">
        <v>32</v>
      </c>
      <c r="B40" s="56" t="s">
        <v>599</v>
      </c>
      <c r="C40" s="56" t="s">
        <v>691</v>
      </c>
      <c r="D40" s="56" t="s">
        <v>65</v>
      </c>
      <c r="E40" s="57">
        <v>2</v>
      </c>
      <c r="F40" s="21"/>
      <c r="G40" s="52">
        <f t="shared" si="0"/>
        <v>0</v>
      </c>
    </row>
    <row r="41" spans="1:7" ht="21" x14ac:dyDescent="0.25">
      <c r="A41" s="17">
        <v>33</v>
      </c>
      <c r="B41" s="56" t="s">
        <v>599</v>
      </c>
      <c r="C41" s="56" t="s">
        <v>692</v>
      </c>
      <c r="D41" s="56" t="s">
        <v>65</v>
      </c>
      <c r="E41" s="57">
        <v>2</v>
      </c>
      <c r="F41" s="21"/>
      <c r="G41" s="52">
        <f t="shared" si="0"/>
        <v>0</v>
      </c>
    </row>
    <row r="42" spans="1:7" ht="21" x14ac:dyDescent="0.25">
      <c r="A42" s="17">
        <v>34</v>
      </c>
      <c r="B42" s="56" t="s">
        <v>599</v>
      </c>
      <c r="C42" s="56" t="s">
        <v>693</v>
      </c>
      <c r="D42" s="56" t="s">
        <v>65</v>
      </c>
      <c r="E42" s="57">
        <v>2</v>
      </c>
      <c r="F42" s="21"/>
      <c r="G42" s="52">
        <f t="shared" si="0"/>
        <v>0</v>
      </c>
    </row>
    <row r="43" spans="1:7" ht="52.5" x14ac:dyDescent="0.25">
      <c r="A43" s="17">
        <v>35</v>
      </c>
      <c r="B43" s="56" t="s">
        <v>599</v>
      </c>
      <c r="C43" s="56" t="s">
        <v>694</v>
      </c>
      <c r="D43" s="56" t="s">
        <v>65</v>
      </c>
      <c r="E43" s="57">
        <v>1</v>
      </c>
      <c r="F43" s="21"/>
      <c r="G43" s="52">
        <f t="shared" si="0"/>
        <v>0</v>
      </c>
    </row>
    <row r="44" spans="1:7" ht="21" x14ac:dyDescent="0.25">
      <c r="A44" s="17">
        <v>36</v>
      </c>
      <c r="B44" s="56"/>
      <c r="C44" s="35" t="s">
        <v>695</v>
      </c>
      <c r="D44" s="46" t="s">
        <v>5</v>
      </c>
      <c r="E44" s="46">
        <v>1</v>
      </c>
      <c r="F44" s="21"/>
      <c r="G44" s="51"/>
    </row>
    <row r="45" spans="1:7" ht="42" x14ac:dyDescent="0.25">
      <c r="A45" s="17">
        <v>37</v>
      </c>
      <c r="B45" s="56" t="s">
        <v>599</v>
      </c>
      <c r="C45" s="56" t="s">
        <v>696</v>
      </c>
      <c r="D45" s="56" t="s">
        <v>8</v>
      </c>
      <c r="E45" s="57">
        <v>0.49</v>
      </c>
      <c r="F45" s="21"/>
      <c r="G45" s="52">
        <f t="shared" si="0"/>
        <v>0</v>
      </c>
    </row>
    <row r="46" spans="1:7" ht="63" x14ac:dyDescent="0.25">
      <c r="A46" s="17">
        <v>38</v>
      </c>
      <c r="B46" s="56" t="s">
        <v>599</v>
      </c>
      <c r="C46" s="56" t="s">
        <v>697</v>
      </c>
      <c r="D46" s="56" t="s">
        <v>8</v>
      </c>
      <c r="E46" s="57">
        <v>0.67</v>
      </c>
      <c r="F46" s="21"/>
      <c r="G46" s="52">
        <f t="shared" si="0"/>
        <v>0</v>
      </c>
    </row>
    <row r="47" spans="1:7" ht="31.5" x14ac:dyDescent="0.25">
      <c r="A47" s="17">
        <v>39</v>
      </c>
      <c r="B47" s="56" t="s">
        <v>599</v>
      </c>
      <c r="C47" s="56" t="s">
        <v>617</v>
      </c>
      <c r="D47" s="56" t="s">
        <v>562</v>
      </c>
      <c r="E47" s="57">
        <v>4.2999999999999997E-2</v>
      </c>
      <c r="F47" s="21"/>
      <c r="G47" s="52">
        <f t="shared" si="0"/>
        <v>0</v>
      </c>
    </row>
    <row r="48" spans="1:7" ht="52.5" x14ac:dyDescent="0.25">
      <c r="A48" s="17">
        <v>40</v>
      </c>
      <c r="B48" s="56" t="s">
        <v>599</v>
      </c>
      <c r="C48" s="56" t="s">
        <v>563</v>
      </c>
      <c r="D48" s="56" t="s">
        <v>13</v>
      </c>
      <c r="E48" s="57">
        <v>15</v>
      </c>
      <c r="F48" s="21"/>
      <c r="G48" s="52">
        <f t="shared" si="0"/>
        <v>0</v>
      </c>
    </row>
    <row r="49" spans="1:7" ht="63" x14ac:dyDescent="0.25">
      <c r="A49" s="17">
        <v>41</v>
      </c>
      <c r="B49" s="56" t="s">
        <v>599</v>
      </c>
      <c r="C49" s="56" t="s">
        <v>564</v>
      </c>
      <c r="D49" s="56" t="s">
        <v>13</v>
      </c>
      <c r="E49" s="57">
        <v>3.75</v>
      </c>
      <c r="F49" s="21"/>
      <c r="G49" s="52">
        <f t="shared" si="0"/>
        <v>0</v>
      </c>
    </row>
    <row r="50" spans="1:7" ht="31.5" x14ac:dyDescent="0.25">
      <c r="A50" s="17">
        <v>42</v>
      </c>
      <c r="B50" s="56" t="s">
        <v>599</v>
      </c>
      <c r="C50" s="56" t="s">
        <v>698</v>
      </c>
      <c r="D50" s="56" t="s">
        <v>13</v>
      </c>
      <c r="E50" s="57">
        <v>2.34</v>
      </c>
      <c r="F50" s="21"/>
      <c r="G50" s="52">
        <f t="shared" si="0"/>
        <v>0</v>
      </c>
    </row>
    <row r="51" spans="1:7" ht="52.5" x14ac:dyDescent="0.25">
      <c r="A51" s="17">
        <v>43</v>
      </c>
      <c r="B51" s="56" t="s">
        <v>599</v>
      </c>
      <c r="C51" s="56" t="s">
        <v>699</v>
      </c>
      <c r="D51" s="56" t="s">
        <v>8</v>
      </c>
      <c r="E51" s="57">
        <v>9.94</v>
      </c>
      <c r="F51" s="21"/>
      <c r="G51" s="52">
        <f t="shared" si="0"/>
        <v>0</v>
      </c>
    </row>
    <row r="52" spans="1:7" ht="52.5" x14ac:dyDescent="0.25">
      <c r="A52" s="17">
        <v>44</v>
      </c>
      <c r="B52" s="56" t="s">
        <v>599</v>
      </c>
      <c r="C52" s="56" t="s">
        <v>700</v>
      </c>
      <c r="D52" s="56" t="s">
        <v>8</v>
      </c>
      <c r="E52" s="57">
        <v>9.94</v>
      </c>
      <c r="F52" s="21"/>
      <c r="G52" s="52">
        <f t="shared" si="0"/>
        <v>0</v>
      </c>
    </row>
    <row r="53" spans="1:7" ht="21" x14ac:dyDescent="0.25">
      <c r="A53" s="17">
        <v>45</v>
      </c>
      <c r="B53" s="56" t="s">
        <v>599</v>
      </c>
      <c r="C53" s="56" t="s">
        <v>701</v>
      </c>
      <c r="D53" s="56" t="s">
        <v>28</v>
      </c>
      <c r="E53" s="57">
        <v>8.9</v>
      </c>
      <c r="F53" s="21"/>
      <c r="G53" s="52">
        <f t="shared" si="0"/>
        <v>0</v>
      </c>
    </row>
    <row r="54" spans="1:7" ht="42" x14ac:dyDescent="0.25">
      <c r="A54" s="17">
        <v>46</v>
      </c>
      <c r="B54" s="56" t="s">
        <v>702</v>
      </c>
      <c r="C54" s="56" t="s">
        <v>703</v>
      </c>
      <c r="D54" s="56" t="s">
        <v>28</v>
      </c>
      <c r="E54" s="57">
        <v>33.700000000000003</v>
      </c>
      <c r="F54" s="21"/>
      <c r="G54" s="52">
        <f t="shared" si="0"/>
        <v>0</v>
      </c>
    </row>
    <row r="55" spans="1:7" ht="63" x14ac:dyDescent="0.25">
      <c r="A55" s="17">
        <v>47</v>
      </c>
      <c r="B55" s="56" t="s">
        <v>599</v>
      </c>
      <c r="C55" s="56" t="s">
        <v>704</v>
      </c>
      <c r="D55" s="56" t="s">
        <v>28</v>
      </c>
      <c r="E55" s="57">
        <v>8.9</v>
      </c>
      <c r="F55" s="21"/>
      <c r="G55" s="52">
        <f t="shared" si="0"/>
        <v>0</v>
      </c>
    </row>
    <row r="56" spans="1:7" ht="73.5" x14ac:dyDescent="0.25">
      <c r="A56" s="17">
        <v>48</v>
      </c>
      <c r="B56" s="56" t="s">
        <v>599</v>
      </c>
      <c r="C56" s="56" t="s">
        <v>705</v>
      </c>
      <c r="D56" s="56" t="s">
        <v>5</v>
      </c>
      <c r="E56" s="57">
        <v>2</v>
      </c>
      <c r="F56" s="21"/>
      <c r="G56" s="52">
        <f t="shared" si="0"/>
        <v>0</v>
      </c>
    </row>
    <row r="57" spans="1:7" ht="21" x14ac:dyDescent="0.25">
      <c r="A57" s="17">
        <v>49</v>
      </c>
      <c r="B57" s="56" t="s">
        <v>599</v>
      </c>
      <c r="C57" s="56" t="s">
        <v>706</v>
      </c>
      <c r="D57" s="56" t="s">
        <v>65</v>
      </c>
      <c r="E57" s="57">
        <v>6</v>
      </c>
      <c r="F57" s="21"/>
      <c r="G57" s="52">
        <f t="shared" si="0"/>
        <v>0</v>
      </c>
    </row>
    <row r="58" spans="1:7" ht="31.5" x14ac:dyDescent="0.25">
      <c r="A58" s="17">
        <v>50</v>
      </c>
      <c r="B58" s="56" t="s">
        <v>599</v>
      </c>
      <c r="C58" s="56" t="s">
        <v>707</v>
      </c>
      <c r="D58" s="56" t="s">
        <v>13</v>
      </c>
      <c r="E58" s="57">
        <v>4.37</v>
      </c>
      <c r="F58" s="21"/>
      <c r="G58" s="52">
        <f t="shared" si="0"/>
        <v>0</v>
      </c>
    </row>
    <row r="59" spans="1:7" ht="42" x14ac:dyDescent="0.25">
      <c r="A59" s="17">
        <v>51</v>
      </c>
      <c r="B59" s="56" t="s">
        <v>599</v>
      </c>
      <c r="C59" s="56" t="s">
        <v>708</v>
      </c>
      <c r="D59" s="56" t="s">
        <v>28</v>
      </c>
      <c r="E59" s="57">
        <v>490</v>
      </c>
      <c r="F59" s="21"/>
      <c r="G59" s="52">
        <f t="shared" si="0"/>
        <v>0</v>
      </c>
    </row>
    <row r="60" spans="1:7" ht="42" x14ac:dyDescent="0.25">
      <c r="A60" s="17">
        <v>52</v>
      </c>
      <c r="B60" s="56" t="s">
        <v>599</v>
      </c>
      <c r="C60" s="56" t="s">
        <v>709</v>
      </c>
      <c r="D60" s="56" t="s">
        <v>13</v>
      </c>
      <c r="E60" s="57">
        <v>13.967000000000001</v>
      </c>
      <c r="F60" s="21"/>
      <c r="G60" s="52">
        <f t="shared" si="0"/>
        <v>0</v>
      </c>
    </row>
    <row r="61" spans="1:7" ht="31.5" x14ac:dyDescent="0.25">
      <c r="A61" s="17">
        <v>53</v>
      </c>
      <c r="B61" s="56" t="s">
        <v>599</v>
      </c>
      <c r="C61" s="56" t="s">
        <v>610</v>
      </c>
      <c r="D61" s="56" t="s">
        <v>13</v>
      </c>
      <c r="E61" s="57">
        <v>13.967000000000001</v>
      </c>
      <c r="F61" s="21"/>
      <c r="G61" s="52">
        <f t="shared" si="0"/>
        <v>0</v>
      </c>
    </row>
    <row r="62" spans="1:7" ht="52.5" x14ac:dyDescent="0.25">
      <c r="A62" s="17">
        <v>54</v>
      </c>
      <c r="B62" s="56" t="s">
        <v>599</v>
      </c>
      <c r="C62" s="56" t="s">
        <v>611</v>
      </c>
      <c r="D62" s="56" t="s">
        <v>13</v>
      </c>
      <c r="E62" s="57">
        <v>3.492</v>
      </c>
      <c r="F62" s="21"/>
      <c r="G62" s="52">
        <f t="shared" si="0"/>
        <v>0</v>
      </c>
    </row>
    <row r="63" spans="1:7" ht="31.5" x14ac:dyDescent="0.25">
      <c r="A63" s="17">
        <v>55</v>
      </c>
      <c r="B63" s="56" t="s">
        <v>599</v>
      </c>
      <c r="C63" s="56" t="s">
        <v>710</v>
      </c>
      <c r="D63" s="56" t="s">
        <v>13</v>
      </c>
      <c r="E63" s="57">
        <v>4.7830000000000004</v>
      </c>
      <c r="F63" s="21"/>
      <c r="G63" s="52">
        <f t="shared" si="0"/>
        <v>0</v>
      </c>
    </row>
    <row r="64" spans="1:7" ht="21" x14ac:dyDescent="0.25">
      <c r="A64" s="17">
        <v>56</v>
      </c>
      <c r="B64" s="56" t="s">
        <v>599</v>
      </c>
      <c r="C64" s="56" t="s">
        <v>613</v>
      </c>
      <c r="D64" s="56" t="s">
        <v>13</v>
      </c>
      <c r="E64" s="57">
        <v>4.7830000000000004</v>
      </c>
      <c r="F64" s="21"/>
      <c r="G64" s="52">
        <f t="shared" si="0"/>
        <v>0</v>
      </c>
    </row>
    <row r="65" spans="1:7" ht="21" x14ac:dyDescent="0.25">
      <c r="A65" s="17">
        <v>57</v>
      </c>
      <c r="B65" s="56"/>
      <c r="C65" s="35" t="s">
        <v>711</v>
      </c>
      <c r="D65" s="46" t="s">
        <v>5</v>
      </c>
      <c r="E65" s="46">
        <v>1</v>
      </c>
      <c r="F65" s="21"/>
      <c r="G65" s="51"/>
    </row>
    <row r="66" spans="1:7" ht="52.5" x14ac:dyDescent="0.25">
      <c r="A66" s="17">
        <v>58</v>
      </c>
      <c r="B66" s="56" t="s">
        <v>702</v>
      </c>
      <c r="C66" s="56" t="s">
        <v>712</v>
      </c>
      <c r="D66" s="56" t="s">
        <v>65</v>
      </c>
      <c r="E66" s="57">
        <v>1</v>
      </c>
      <c r="F66" s="21"/>
      <c r="G66" s="52">
        <f t="shared" si="0"/>
        <v>0</v>
      </c>
    </row>
    <row r="67" spans="1:7" ht="42" x14ac:dyDescent="0.25">
      <c r="A67" s="17">
        <v>59</v>
      </c>
      <c r="B67" s="56" t="s">
        <v>702</v>
      </c>
      <c r="C67" s="56" t="s">
        <v>713</v>
      </c>
      <c r="D67" s="56" t="s">
        <v>65</v>
      </c>
      <c r="E67" s="57">
        <v>8</v>
      </c>
      <c r="F67" s="21"/>
      <c r="G67" s="52">
        <f t="shared" si="0"/>
        <v>0</v>
      </c>
    </row>
    <row r="68" spans="1:7" ht="31.5" x14ac:dyDescent="0.25">
      <c r="A68" s="17">
        <v>60</v>
      </c>
      <c r="B68" s="56" t="s">
        <v>702</v>
      </c>
      <c r="C68" s="56" t="s">
        <v>714</v>
      </c>
      <c r="D68" s="56" t="s">
        <v>65</v>
      </c>
      <c r="E68" s="57">
        <v>1</v>
      </c>
      <c r="F68" s="21"/>
      <c r="G68" s="52">
        <f t="shared" si="0"/>
        <v>0</v>
      </c>
    </row>
    <row r="69" spans="1:7" ht="31.5" x14ac:dyDescent="0.25">
      <c r="A69" s="17">
        <v>61</v>
      </c>
      <c r="B69" s="56" t="s">
        <v>702</v>
      </c>
      <c r="C69" s="56" t="s">
        <v>715</v>
      </c>
      <c r="D69" s="56" t="s">
        <v>65</v>
      </c>
      <c r="E69" s="57">
        <v>2</v>
      </c>
      <c r="F69" s="21"/>
      <c r="G69" s="52">
        <f t="shared" si="0"/>
        <v>0</v>
      </c>
    </row>
    <row r="70" spans="1:7" ht="31.5" x14ac:dyDescent="0.25">
      <c r="A70" s="17">
        <v>62</v>
      </c>
      <c r="B70" s="56" t="s">
        <v>702</v>
      </c>
      <c r="C70" s="56" t="s">
        <v>716</v>
      </c>
      <c r="D70" s="56" t="s">
        <v>65</v>
      </c>
      <c r="E70" s="57">
        <v>3</v>
      </c>
      <c r="F70" s="21"/>
      <c r="G70" s="52">
        <f t="shared" si="0"/>
        <v>0</v>
      </c>
    </row>
    <row r="71" spans="1:7" ht="42" x14ac:dyDescent="0.25">
      <c r="A71" s="17">
        <v>63</v>
      </c>
      <c r="B71" s="56" t="s">
        <v>702</v>
      </c>
      <c r="C71" s="56" t="s">
        <v>717</v>
      </c>
      <c r="D71" s="56" t="s">
        <v>65</v>
      </c>
      <c r="E71" s="57">
        <v>1</v>
      </c>
      <c r="F71" s="21"/>
      <c r="G71" s="52">
        <f t="shared" si="0"/>
        <v>0</v>
      </c>
    </row>
    <row r="72" spans="1:7" ht="42" x14ac:dyDescent="0.25">
      <c r="A72" s="17">
        <v>64</v>
      </c>
      <c r="B72" s="56" t="s">
        <v>702</v>
      </c>
      <c r="C72" s="56" t="s">
        <v>718</v>
      </c>
      <c r="D72" s="56" t="s">
        <v>5</v>
      </c>
      <c r="E72" s="57">
        <v>1</v>
      </c>
      <c r="F72" s="21"/>
      <c r="G72" s="52">
        <f t="shared" si="0"/>
        <v>0</v>
      </c>
    </row>
    <row r="73" spans="1:7" ht="42" x14ac:dyDescent="0.25">
      <c r="A73" s="17">
        <v>65</v>
      </c>
      <c r="B73" s="56" t="s">
        <v>702</v>
      </c>
      <c r="C73" s="56" t="s">
        <v>719</v>
      </c>
      <c r="D73" s="56" t="s">
        <v>5</v>
      </c>
      <c r="E73" s="57">
        <v>1</v>
      </c>
      <c r="F73" s="21"/>
      <c r="G73" s="52">
        <f t="shared" si="0"/>
        <v>0</v>
      </c>
    </row>
    <row r="74" spans="1:7" x14ac:dyDescent="0.25">
      <c r="A74" s="17">
        <v>66</v>
      </c>
      <c r="B74" s="56"/>
      <c r="C74" s="35" t="s">
        <v>720</v>
      </c>
      <c r="D74" s="46" t="s">
        <v>5</v>
      </c>
      <c r="E74" s="46">
        <v>1</v>
      </c>
      <c r="F74" s="21"/>
      <c r="G74" s="51"/>
    </row>
    <row r="75" spans="1:7" ht="73.5" x14ac:dyDescent="0.25">
      <c r="A75" s="17">
        <v>67</v>
      </c>
      <c r="B75" s="56" t="s">
        <v>599</v>
      </c>
      <c r="C75" s="56" t="s">
        <v>721</v>
      </c>
      <c r="D75" s="56" t="s">
        <v>5</v>
      </c>
      <c r="E75" s="57">
        <v>1</v>
      </c>
      <c r="F75" s="21"/>
      <c r="G75" s="52">
        <f t="shared" ref="G75:G78" si="1">E75*F75</f>
        <v>0</v>
      </c>
    </row>
    <row r="76" spans="1:7" x14ac:dyDescent="0.25">
      <c r="A76" s="17">
        <v>68</v>
      </c>
      <c r="B76" s="56"/>
      <c r="C76" s="55" t="s">
        <v>722</v>
      </c>
      <c r="D76" s="57"/>
      <c r="E76" s="57"/>
      <c r="F76" s="21"/>
      <c r="G76" s="52"/>
    </row>
    <row r="77" spans="1:7" ht="21" x14ac:dyDescent="0.25">
      <c r="A77" s="17">
        <v>69</v>
      </c>
      <c r="B77" s="56"/>
      <c r="C77" s="35" t="s">
        <v>723</v>
      </c>
      <c r="D77" s="46" t="s">
        <v>5</v>
      </c>
      <c r="E77" s="46">
        <v>1</v>
      </c>
      <c r="F77" s="21"/>
      <c r="G77" s="51"/>
    </row>
    <row r="78" spans="1:7" ht="32.25" thickBot="1" x14ac:dyDescent="0.3">
      <c r="A78" s="17">
        <v>70</v>
      </c>
      <c r="B78" s="56" t="s">
        <v>599</v>
      </c>
      <c r="C78" s="56" t="s">
        <v>724</v>
      </c>
      <c r="D78" s="56" t="s">
        <v>5</v>
      </c>
      <c r="E78" s="57">
        <v>1</v>
      </c>
      <c r="F78" s="53"/>
      <c r="G78" s="54">
        <f t="shared" si="1"/>
        <v>0</v>
      </c>
    </row>
    <row r="79" spans="1:7" ht="15.75" thickBot="1" x14ac:dyDescent="0.3">
      <c r="F79" s="36" t="s">
        <v>64</v>
      </c>
      <c r="G79" s="39">
        <f>SUM(G10,G14,G17,G25,G29,G35,G38,G44,G65,G74,G77,G21)</f>
        <v>0</v>
      </c>
    </row>
  </sheetData>
  <mergeCells count="4">
    <mergeCell ref="A2:G2"/>
    <mergeCell ref="A3:G3"/>
    <mergeCell ref="A4:G4"/>
    <mergeCell ref="A5:G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2"/>
  <sheetViews>
    <sheetView workbookViewId="0">
      <selection activeCell="A3" sqref="A3:G3"/>
    </sheetView>
  </sheetViews>
  <sheetFormatPr defaultRowHeight="15" x14ac:dyDescent="0.25"/>
  <cols>
    <col min="1" max="1" width="7.42578125" customWidth="1"/>
    <col min="2" max="2" width="12" bestFit="1" customWidth="1"/>
    <col min="3" max="3" width="21.28515625" customWidth="1"/>
    <col min="4" max="4" width="5.85546875" bestFit="1" customWidth="1"/>
    <col min="5" max="5" width="10.85546875" bestFit="1" customWidth="1"/>
    <col min="6" max="6" width="20.42578125" bestFit="1" customWidth="1"/>
    <col min="7" max="7" width="18.140625" bestFit="1" customWidth="1"/>
  </cols>
  <sheetData>
    <row r="2" spans="1:7" x14ac:dyDescent="0.25">
      <c r="A2" s="69" t="s">
        <v>814</v>
      </c>
      <c r="B2" s="69"/>
      <c r="C2" s="69"/>
      <c r="D2" s="69"/>
      <c r="E2" s="69"/>
      <c r="F2" s="69"/>
      <c r="G2" s="69"/>
    </row>
    <row r="3" spans="1:7" x14ac:dyDescent="0.25">
      <c r="A3" s="70" t="s">
        <v>60</v>
      </c>
      <c r="B3" s="70"/>
      <c r="C3" s="70"/>
      <c r="D3" s="70"/>
      <c r="E3" s="70"/>
      <c r="F3" s="70"/>
      <c r="G3" s="70"/>
    </row>
    <row r="4" spans="1:7" x14ac:dyDescent="0.25">
      <c r="A4" s="71" t="s">
        <v>114</v>
      </c>
      <c r="B4" s="71"/>
      <c r="C4" s="71"/>
      <c r="D4" s="71"/>
      <c r="E4" s="71"/>
      <c r="F4" s="71"/>
      <c r="G4" s="71"/>
    </row>
    <row r="5" spans="1:7" x14ac:dyDescent="0.25">
      <c r="A5" s="69" t="s">
        <v>805</v>
      </c>
      <c r="B5" s="69"/>
      <c r="C5" s="69"/>
      <c r="D5" s="69"/>
      <c r="E5" s="69"/>
      <c r="F5" s="69"/>
      <c r="G5" s="69"/>
    </row>
    <row r="7" spans="1:7" x14ac:dyDescent="0.25">
      <c r="A7" s="4"/>
      <c r="B7" s="4"/>
      <c r="C7" s="4"/>
      <c r="D7" s="4"/>
      <c r="E7" s="4"/>
      <c r="F7" s="4"/>
      <c r="G7" s="4"/>
    </row>
    <row r="8" spans="1:7" x14ac:dyDescent="0.25">
      <c r="A8" s="18" t="s">
        <v>0</v>
      </c>
      <c r="B8" s="18" t="s">
        <v>1</v>
      </c>
      <c r="C8" s="18" t="s">
        <v>2</v>
      </c>
      <c r="D8" s="18" t="s">
        <v>3</v>
      </c>
      <c r="E8" s="18" t="s">
        <v>62</v>
      </c>
      <c r="F8" s="18" t="s">
        <v>63</v>
      </c>
      <c r="G8" s="18" t="s">
        <v>61</v>
      </c>
    </row>
    <row r="9" spans="1:7" x14ac:dyDescent="0.25">
      <c r="A9" s="17">
        <v>1</v>
      </c>
      <c r="B9" s="58"/>
      <c r="C9" s="63" t="s">
        <v>725</v>
      </c>
      <c r="D9" s="18" t="s">
        <v>5</v>
      </c>
      <c r="E9" s="19">
        <v>1</v>
      </c>
      <c r="F9" s="21"/>
      <c r="G9" s="51"/>
    </row>
    <row r="10" spans="1:7" ht="84" x14ac:dyDescent="0.25">
      <c r="A10" s="20" t="s">
        <v>6</v>
      </c>
      <c r="B10" s="60" t="s">
        <v>726</v>
      </c>
      <c r="C10" s="20" t="s">
        <v>727</v>
      </c>
      <c r="D10" s="21" t="s">
        <v>28</v>
      </c>
      <c r="E10" s="61">
        <v>234</v>
      </c>
      <c r="F10" s="21"/>
      <c r="G10" s="52">
        <f t="shared" ref="G10:G51" si="0">E10*F10</f>
        <v>0</v>
      </c>
    </row>
    <row r="11" spans="1:7" ht="84" x14ac:dyDescent="0.25">
      <c r="A11" s="20" t="s">
        <v>9</v>
      </c>
      <c r="B11" s="60" t="s">
        <v>726</v>
      </c>
      <c r="C11" s="20" t="s">
        <v>728</v>
      </c>
      <c r="D11" s="21" t="s">
        <v>28</v>
      </c>
      <c r="E11" s="61">
        <v>43</v>
      </c>
      <c r="F11" s="21"/>
      <c r="G11" s="52">
        <f t="shared" si="0"/>
        <v>0</v>
      </c>
    </row>
    <row r="12" spans="1:7" ht="42" x14ac:dyDescent="0.25">
      <c r="A12" s="20" t="s">
        <v>111</v>
      </c>
      <c r="B12" s="60" t="s">
        <v>726</v>
      </c>
      <c r="C12" s="20" t="s">
        <v>729</v>
      </c>
      <c r="D12" s="21" t="s">
        <v>28</v>
      </c>
      <c r="E12" s="61">
        <v>277</v>
      </c>
      <c r="F12" s="21"/>
      <c r="G12" s="52">
        <f t="shared" si="0"/>
        <v>0</v>
      </c>
    </row>
    <row r="13" spans="1:7" ht="73.5" x14ac:dyDescent="0.25">
      <c r="A13" s="20" t="s">
        <v>112</v>
      </c>
      <c r="B13" s="60" t="s">
        <v>726</v>
      </c>
      <c r="C13" s="20" t="s">
        <v>730</v>
      </c>
      <c r="D13" s="21" t="s">
        <v>731</v>
      </c>
      <c r="E13" s="61">
        <v>6</v>
      </c>
      <c r="F13" s="21"/>
      <c r="G13" s="52">
        <f t="shared" si="0"/>
        <v>0</v>
      </c>
    </row>
    <row r="14" spans="1:7" ht="21" x14ac:dyDescent="0.25">
      <c r="A14" s="20" t="s">
        <v>203</v>
      </c>
      <c r="B14" s="58"/>
      <c r="C14" s="58" t="s">
        <v>732</v>
      </c>
      <c r="D14" s="18"/>
      <c r="E14" s="59"/>
      <c r="F14" s="21"/>
      <c r="G14" s="52"/>
    </row>
    <row r="15" spans="1:7" x14ac:dyDescent="0.25">
      <c r="A15" s="20" t="s">
        <v>11</v>
      </c>
      <c r="B15" s="58"/>
      <c r="C15" s="63" t="s">
        <v>733</v>
      </c>
      <c r="D15" s="18" t="s">
        <v>5</v>
      </c>
      <c r="E15" s="59">
        <v>1</v>
      </c>
      <c r="F15" s="21"/>
      <c r="G15" s="51"/>
    </row>
    <row r="16" spans="1:7" ht="126" x14ac:dyDescent="0.25">
      <c r="A16" s="20" t="s">
        <v>734</v>
      </c>
      <c r="B16" s="60" t="s">
        <v>735</v>
      </c>
      <c r="C16" s="20" t="s">
        <v>736</v>
      </c>
      <c r="D16" s="21" t="s">
        <v>28</v>
      </c>
      <c r="E16" s="61">
        <v>70</v>
      </c>
      <c r="F16" s="21"/>
      <c r="G16" s="52">
        <f t="shared" si="0"/>
        <v>0</v>
      </c>
    </row>
    <row r="17" spans="1:7" ht="73.5" x14ac:dyDescent="0.25">
      <c r="A17" s="20" t="s">
        <v>737</v>
      </c>
      <c r="B17" s="60" t="s">
        <v>735</v>
      </c>
      <c r="C17" s="20" t="s">
        <v>738</v>
      </c>
      <c r="D17" s="21" t="s">
        <v>28</v>
      </c>
      <c r="E17" s="61">
        <v>140</v>
      </c>
      <c r="F17" s="21"/>
      <c r="G17" s="52">
        <f t="shared" si="0"/>
        <v>0</v>
      </c>
    </row>
    <row r="18" spans="1:7" ht="84" x14ac:dyDescent="0.25">
      <c r="A18" s="20" t="s">
        <v>739</v>
      </c>
      <c r="B18" s="60" t="s">
        <v>735</v>
      </c>
      <c r="C18" s="20" t="s">
        <v>740</v>
      </c>
      <c r="D18" s="21" t="s">
        <v>28</v>
      </c>
      <c r="E18" s="61">
        <v>140</v>
      </c>
      <c r="F18" s="21"/>
      <c r="G18" s="52">
        <f t="shared" si="0"/>
        <v>0</v>
      </c>
    </row>
    <row r="19" spans="1:7" ht="84" x14ac:dyDescent="0.25">
      <c r="A19" s="20" t="s">
        <v>741</v>
      </c>
      <c r="B19" s="60" t="s">
        <v>735</v>
      </c>
      <c r="C19" s="20" t="s">
        <v>742</v>
      </c>
      <c r="D19" s="21" t="s">
        <v>28</v>
      </c>
      <c r="E19" s="61">
        <v>70</v>
      </c>
      <c r="F19" s="21"/>
      <c r="G19" s="52">
        <f t="shared" si="0"/>
        <v>0</v>
      </c>
    </row>
    <row r="20" spans="1:7" ht="73.5" x14ac:dyDescent="0.25">
      <c r="A20" s="20" t="s">
        <v>743</v>
      </c>
      <c r="B20" s="60" t="s">
        <v>735</v>
      </c>
      <c r="C20" s="20" t="s">
        <v>730</v>
      </c>
      <c r="D20" s="21" t="s">
        <v>731</v>
      </c>
      <c r="E20" s="61">
        <v>2</v>
      </c>
      <c r="F20" s="21"/>
      <c r="G20" s="52">
        <f t="shared" si="0"/>
        <v>0</v>
      </c>
    </row>
    <row r="21" spans="1:7" ht="73.5" x14ac:dyDescent="0.25">
      <c r="A21" s="20" t="s">
        <v>744</v>
      </c>
      <c r="B21" s="60" t="s">
        <v>735</v>
      </c>
      <c r="C21" s="20" t="s">
        <v>745</v>
      </c>
      <c r="D21" s="21" t="s">
        <v>28</v>
      </c>
      <c r="E21" s="61">
        <v>120</v>
      </c>
      <c r="F21" s="21"/>
      <c r="G21" s="52">
        <f t="shared" si="0"/>
        <v>0</v>
      </c>
    </row>
    <row r="22" spans="1:7" ht="73.5" x14ac:dyDescent="0.25">
      <c r="A22" s="20" t="s">
        <v>746</v>
      </c>
      <c r="B22" s="60" t="s">
        <v>735</v>
      </c>
      <c r="C22" s="20" t="s">
        <v>747</v>
      </c>
      <c r="D22" s="21" t="s">
        <v>28</v>
      </c>
      <c r="E22" s="61">
        <v>175</v>
      </c>
      <c r="F22" s="21"/>
      <c r="G22" s="52">
        <f t="shared" si="0"/>
        <v>0</v>
      </c>
    </row>
    <row r="23" spans="1:7" ht="73.5" x14ac:dyDescent="0.25">
      <c r="A23" s="20" t="s">
        <v>748</v>
      </c>
      <c r="B23" s="60" t="s">
        <v>735</v>
      </c>
      <c r="C23" s="20" t="s">
        <v>749</v>
      </c>
      <c r="D23" s="21" t="s">
        <v>28</v>
      </c>
      <c r="E23" s="61">
        <v>223</v>
      </c>
      <c r="F23" s="21"/>
      <c r="G23" s="52">
        <f t="shared" si="0"/>
        <v>0</v>
      </c>
    </row>
    <row r="24" spans="1:7" ht="73.5" x14ac:dyDescent="0.25">
      <c r="A24" s="20" t="s">
        <v>750</v>
      </c>
      <c r="B24" s="60" t="s">
        <v>735</v>
      </c>
      <c r="C24" s="20" t="s">
        <v>751</v>
      </c>
      <c r="D24" s="21" t="s">
        <v>28</v>
      </c>
      <c r="E24" s="61">
        <v>132</v>
      </c>
      <c r="F24" s="21"/>
      <c r="G24" s="52">
        <f t="shared" si="0"/>
        <v>0</v>
      </c>
    </row>
    <row r="25" spans="1:7" ht="73.5" x14ac:dyDescent="0.25">
      <c r="A25" s="20" t="s">
        <v>752</v>
      </c>
      <c r="B25" s="60" t="s">
        <v>735</v>
      </c>
      <c r="C25" s="20" t="s">
        <v>753</v>
      </c>
      <c r="D25" s="21" t="s">
        <v>28</v>
      </c>
      <c r="E25" s="61">
        <v>150</v>
      </c>
      <c r="F25" s="21"/>
      <c r="G25" s="52">
        <f t="shared" si="0"/>
        <v>0</v>
      </c>
    </row>
    <row r="26" spans="1:7" ht="73.5" x14ac:dyDescent="0.25">
      <c r="A26" s="20" t="s">
        <v>754</v>
      </c>
      <c r="B26" s="60" t="s">
        <v>735</v>
      </c>
      <c r="C26" s="20" t="s">
        <v>755</v>
      </c>
      <c r="D26" s="21" t="s">
        <v>28</v>
      </c>
      <c r="E26" s="61">
        <v>213</v>
      </c>
      <c r="F26" s="21"/>
      <c r="G26" s="52">
        <f t="shared" si="0"/>
        <v>0</v>
      </c>
    </row>
    <row r="27" spans="1:7" ht="73.5" x14ac:dyDescent="0.25">
      <c r="A27" s="20" t="s">
        <v>756</v>
      </c>
      <c r="B27" s="60" t="s">
        <v>735</v>
      </c>
      <c r="C27" s="20" t="s">
        <v>753</v>
      </c>
      <c r="D27" s="21" t="s">
        <v>28</v>
      </c>
      <c r="E27" s="61">
        <v>143</v>
      </c>
      <c r="F27" s="21"/>
      <c r="G27" s="52">
        <f t="shared" si="0"/>
        <v>0</v>
      </c>
    </row>
    <row r="28" spans="1:7" ht="73.5" x14ac:dyDescent="0.25">
      <c r="A28" s="20" t="s">
        <v>757</v>
      </c>
      <c r="B28" s="60" t="s">
        <v>735</v>
      </c>
      <c r="C28" s="20" t="s">
        <v>758</v>
      </c>
      <c r="D28" s="21" t="s">
        <v>28</v>
      </c>
      <c r="E28" s="61">
        <v>226</v>
      </c>
      <c r="F28" s="21"/>
      <c r="G28" s="52">
        <f t="shared" si="0"/>
        <v>0</v>
      </c>
    </row>
    <row r="29" spans="1:7" ht="31.5" x14ac:dyDescent="0.25">
      <c r="A29" s="20" t="s">
        <v>759</v>
      </c>
      <c r="B29" s="60" t="s">
        <v>735</v>
      </c>
      <c r="C29" s="20" t="s">
        <v>760</v>
      </c>
      <c r="D29" s="21" t="s">
        <v>761</v>
      </c>
      <c r="E29" s="61">
        <v>6</v>
      </c>
      <c r="F29" s="21"/>
      <c r="G29" s="52">
        <f t="shared" si="0"/>
        <v>0</v>
      </c>
    </row>
    <row r="30" spans="1:7" ht="31.5" x14ac:dyDescent="0.25">
      <c r="A30" s="20" t="s">
        <v>762</v>
      </c>
      <c r="B30" s="60" t="s">
        <v>735</v>
      </c>
      <c r="C30" s="20" t="s">
        <v>763</v>
      </c>
      <c r="D30" s="21" t="s">
        <v>761</v>
      </c>
      <c r="E30" s="61">
        <v>4</v>
      </c>
      <c r="F30" s="21"/>
      <c r="G30" s="52">
        <f t="shared" si="0"/>
        <v>0</v>
      </c>
    </row>
    <row r="31" spans="1:7" ht="31.5" x14ac:dyDescent="0.25">
      <c r="A31" s="20" t="s">
        <v>764</v>
      </c>
      <c r="B31" s="60" t="s">
        <v>735</v>
      </c>
      <c r="C31" s="20" t="s">
        <v>765</v>
      </c>
      <c r="D31" s="21" t="s">
        <v>761</v>
      </c>
      <c r="E31" s="61">
        <v>4</v>
      </c>
      <c r="F31" s="21"/>
      <c r="G31" s="52">
        <f t="shared" si="0"/>
        <v>0</v>
      </c>
    </row>
    <row r="32" spans="1:7" ht="136.5" x14ac:dyDescent="0.25">
      <c r="A32" s="20" t="s">
        <v>766</v>
      </c>
      <c r="B32" s="60" t="s">
        <v>735</v>
      </c>
      <c r="C32" s="20" t="s">
        <v>767</v>
      </c>
      <c r="D32" s="21" t="s">
        <v>562</v>
      </c>
      <c r="E32" s="62">
        <v>0.65600000000000003</v>
      </c>
      <c r="F32" s="21"/>
      <c r="G32" s="52">
        <f t="shared" si="0"/>
        <v>0</v>
      </c>
    </row>
    <row r="33" spans="1:7" ht="136.5" x14ac:dyDescent="0.25">
      <c r="A33" s="20" t="s">
        <v>768</v>
      </c>
      <c r="B33" s="60" t="s">
        <v>735</v>
      </c>
      <c r="C33" s="20" t="s">
        <v>769</v>
      </c>
      <c r="D33" s="21" t="s">
        <v>562</v>
      </c>
      <c r="E33" s="62">
        <v>0.65600000000000003</v>
      </c>
      <c r="F33" s="21"/>
      <c r="G33" s="52">
        <f t="shared" si="0"/>
        <v>0</v>
      </c>
    </row>
    <row r="34" spans="1:7" ht="126" x14ac:dyDescent="0.25">
      <c r="A34" s="20" t="s">
        <v>770</v>
      </c>
      <c r="B34" s="60" t="s">
        <v>735</v>
      </c>
      <c r="C34" s="20" t="s">
        <v>771</v>
      </c>
      <c r="D34" s="21" t="s">
        <v>562</v>
      </c>
      <c r="E34" s="62">
        <v>0.44500000000000001</v>
      </c>
      <c r="F34" s="21"/>
      <c r="G34" s="52">
        <f t="shared" si="0"/>
        <v>0</v>
      </c>
    </row>
    <row r="35" spans="1:7" ht="31.5" x14ac:dyDescent="0.25">
      <c r="A35" s="20" t="s">
        <v>772</v>
      </c>
      <c r="B35" s="60" t="s">
        <v>735</v>
      </c>
      <c r="C35" s="20" t="s">
        <v>773</v>
      </c>
      <c r="D35" s="21" t="s">
        <v>628</v>
      </c>
      <c r="E35" s="61">
        <v>6</v>
      </c>
      <c r="F35" s="21"/>
      <c r="G35" s="52">
        <f t="shared" si="0"/>
        <v>0</v>
      </c>
    </row>
    <row r="36" spans="1:7" ht="42" x14ac:dyDescent="0.25">
      <c r="A36" s="20" t="s">
        <v>774</v>
      </c>
      <c r="B36" s="60" t="s">
        <v>735</v>
      </c>
      <c r="C36" s="20" t="s">
        <v>775</v>
      </c>
      <c r="D36" s="21" t="s">
        <v>628</v>
      </c>
      <c r="E36" s="61">
        <v>6</v>
      </c>
      <c r="F36" s="21"/>
      <c r="G36" s="52">
        <f t="shared" si="0"/>
        <v>0</v>
      </c>
    </row>
    <row r="37" spans="1:7" ht="31.5" x14ac:dyDescent="0.25">
      <c r="A37" s="20" t="s">
        <v>776</v>
      </c>
      <c r="B37" s="60" t="s">
        <v>735</v>
      </c>
      <c r="C37" s="20" t="s">
        <v>777</v>
      </c>
      <c r="D37" s="21" t="s">
        <v>628</v>
      </c>
      <c r="E37" s="61">
        <v>216</v>
      </c>
      <c r="F37" s="21"/>
      <c r="G37" s="52">
        <f t="shared" si="0"/>
        <v>0</v>
      </c>
    </row>
    <row r="38" spans="1:7" ht="31.5" x14ac:dyDescent="0.25">
      <c r="A38" s="20" t="s">
        <v>778</v>
      </c>
      <c r="B38" s="60" t="s">
        <v>735</v>
      </c>
      <c r="C38" s="20" t="s">
        <v>779</v>
      </c>
      <c r="D38" s="21" t="s">
        <v>780</v>
      </c>
      <c r="E38" s="61">
        <v>8</v>
      </c>
      <c r="F38" s="21"/>
      <c r="G38" s="52">
        <f t="shared" si="0"/>
        <v>0</v>
      </c>
    </row>
    <row r="39" spans="1:7" ht="52.5" x14ac:dyDescent="0.25">
      <c r="A39" s="20" t="s">
        <v>781</v>
      </c>
      <c r="B39" s="60" t="s">
        <v>735</v>
      </c>
      <c r="C39" s="20" t="s">
        <v>782</v>
      </c>
      <c r="D39" s="21" t="s">
        <v>780</v>
      </c>
      <c r="E39" s="61">
        <v>3</v>
      </c>
      <c r="F39" s="21"/>
      <c r="G39" s="52">
        <f t="shared" si="0"/>
        <v>0</v>
      </c>
    </row>
    <row r="40" spans="1:7" ht="73.5" x14ac:dyDescent="0.25">
      <c r="A40" s="20" t="s">
        <v>783</v>
      </c>
      <c r="B40" s="60" t="s">
        <v>735</v>
      </c>
      <c r="C40" s="20" t="s">
        <v>784</v>
      </c>
      <c r="D40" s="21" t="s">
        <v>780</v>
      </c>
      <c r="E40" s="61">
        <v>3</v>
      </c>
      <c r="F40" s="21"/>
      <c r="G40" s="52">
        <f t="shared" si="0"/>
        <v>0</v>
      </c>
    </row>
    <row r="41" spans="1:7" x14ac:dyDescent="0.25">
      <c r="A41" s="20" t="s">
        <v>12</v>
      </c>
      <c r="B41" s="60"/>
      <c r="C41" s="63" t="s">
        <v>785</v>
      </c>
      <c r="D41" s="18" t="s">
        <v>5</v>
      </c>
      <c r="E41" s="59">
        <v>1</v>
      </c>
      <c r="F41" s="21"/>
      <c r="G41" s="51"/>
    </row>
    <row r="42" spans="1:7" ht="126" x14ac:dyDescent="0.25">
      <c r="A42" s="20" t="s">
        <v>786</v>
      </c>
      <c r="B42" s="60" t="s">
        <v>735</v>
      </c>
      <c r="C42" s="20" t="s">
        <v>787</v>
      </c>
      <c r="D42" s="21" t="s">
        <v>28</v>
      </c>
      <c r="E42" s="61">
        <v>120</v>
      </c>
      <c r="F42" s="21"/>
      <c r="G42" s="52">
        <f t="shared" si="0"/>
        <v>0</v>
      </c>
    </row>
    <row r="43" spans="1:7" ht="94.5" x14ac:dyDescent="0.25">
      <c r="A43" s="20" t="s">
        <v>788</v>
      </c>
      <c r="B43" s="60" t="s">
        <v>735</v>
      </c>
      <c r="C43" s="20" t="s">
        <v>789</v>
      </c>
      <c r="D43" s="21" t="s">
        <v>13</v>
      </c>
      <c r="E43" s="61">
        <v>9.6</v>
      </c>
      <c r="F43" s="21"/>
      <c r="G43" s="52">
        <f t="shared" si="0"/>
        <v>0</v>
      </c>
    </row>
    <row r="44" spans="1:7" ht="73.5" x14ac:dyDescent="0.25">
      <c r="A44" s="20" t="s">
        <v>790</v>
      </c>
      <c r="B44" s="60" t="s">
        <v>735</v>
      </c>
      <c r="C44" s="20" t="s">
        <v>791</v>
      </c>
      <c r="D44" s="21" t="s">
        <v>28</v>
      </c>
      <c r="E44" s="61">
        <v>40</v>
      </c>
      <c r="F44" s="21"/>
      <c r="G44" s="52">
        <f t="shared" si="0"/>
        <v>0</v>
      </c>
    </row>
    <row r="45" spans="1:7" ht="73.5" x14ac:dyDescent="0.25">
      <c r="A45" s="20" t="s">
        <v>792</v>
      </c>
      <c r="B45" s="60" t="s">
        <v>735</v>
      </c>
      <c r="C45" s="20" t="s">
        <v>793</v>
      </c>
      <c r="D45" s="21" t="s">
        <v>28</v>
      </c>
      <c r="E45" s="61">
        <v>120</v>
      </c>
      <c r="F45" s="21"/>
      <c r="G45" s="52">
        <f t="shared" si="0"/>
        <v>0</v>
      </c>
    </row>
    <row r="46" spans="1:7" ht="84" x14ac:dyDescent="0.25">
      <c r="A46" s="20" t="s">
        <v>794</v>
      </c>
      <c r="B46" s="60" t="s">
        <v>735</v>
      </c>
      <c r="C46" s="20" t="s">
        <v>795</v>
      </c>
      <c r="D46" s="21" t="s">
        <v>731</v>
      </c>
      <c r="E46" s="61">
        <v>4</v>
      </c>
      <c r="F46" s="21"/>
      <c r="G46" s="52">
        <f t="shared" si="0"/>
        <v>0</v>
      </c>
    </row>
    <row r="47" spans="1:7" ht="73.5" x14ac:dyDescent="0.25">
      <c r="A47" s="20" t="s">
        <v>796</v>
      </c>
      <c r="B47" s="60" t="s">
        <v>735</v>
      </c>
      <c r="C47" s="20" t="s">
        <v>797</v>
      </c>
      <c r="D47" s="21" t="s">
        <v>28</v>
      </c>
      <c r="E47" s="61">
        <v>150</v>
      </c>
      <c r="F47" s="21"/>
      <c r="G47" s="52">
        <f t="shared" si="0"/>
        <v>0</v>
      </c>
    </row>
    <row r="48" spans="1:7" ht="73.5" x14ac:dyDescent="0.25">
      <c r="A48" s="20" t="s">
        <v>798</v>
      </c>
      <c r="B48" s="60" t="s">
        <v>735</v>
      </c>
      <c r="C48" s="20" t="s">
        <v>799</v>
      </c>
      <c r="D48" s="21" t="s">
        <v>28</v>
      </c>
      <c r="E48" s="61">
        <v>150</v>
      </c>
      <c r="F48" s="21"/>
      <c r="G48" s="52">
        <f t="shared" si="0"/>
        <v>0</v>
      </c>
    </row>
    <row r="49" spans="1:7" ht="31.5" x14ac:dyDescent="0.25">
      <c r="A49" s="20" t="s">
        <v>800</v>
      </c>
      <c r="B49" s="60" t="s">
        <v>735</v>
      </c>
      <c r="C49" s="20" t="s">
        <v>801</v>
      </c>
      <c r="D49" s="21" t="s">
        <v>761</v>
      </c>
      <c r="E49" s="61">
        <v>4</v>
      </c>
      <c r="F49" s="21"/>
      <c r="G49" s="52">
        <f t="shared" si="0"/>
        <v>0</v>
      </c>
    </row>
    <row r="50" spans="1:7" ht="31.5" x14ac:dyDescent="0.25">
      <c r="A50" s="20" t="s">
        <v>802</v>
      </c>
      <c r="B50" s="60" t="s">
        <v>735</v>
      </c>
      <c r="C50" s="20" t="s">
        <v>779</v>
      </c>
      <c r="D50" s="21" t="s">
        <v>780</v>
      </c>
      <c r="E50" s="61">
        <v>1</v>
      </c>
      <c r="F50" s="21"/>
      <c r="G50" s="52">
        <f t="shared" si="0"/>
        <v>0</v>
      </c>
    </row>
    <row r="51" spans="1:7" ht="32.25" thickBot="1" x14ac:dyDescent="0.3">
      <c r="A51" s="20" t="s">
        <v>803</v>
      </c>
      <c r="B51" s="60" t="s">
        <v>735</v>
      </c>
      <c r="C51" s="20" t="s">
        <v>804</v>
      </c>
      <c r="D51" s="21" t="s">
        <v>780</v>
      </c>
      <c r="E51" s="61">
        <v>1</v>
      </c>
      <c r="F51" s="53"/>
      <c r="G51" s="54">
        <f t="shared" si="0"/>
        <v>0</v>
      </c>
    </row>
    <row r="52" spans="1:7" ht="15.75" thickBot="1" x14ac:dyDescent="0.3">
      <c r="F52" s="36" t="s">
        <v>64</v>
      </c>
      <c r="G52" s="37">
        <f>SUM(G9,G15,G41)</f>
        <v>0</v>
      </c>
    </row>
  </sheetData>
  <mergeCells count="4">
    <mergeCell ref="A2:G2"/>
    <mergeCell ref="A3:G3"/>
    <mergeCell ref="A4:G4"/>
    <mergeCell ref="A5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8"/>
  <sheetViews>
    <sheetView workbookViewId="0">
      <selection activeCell="A3" sqref="A3:G3"/>
    </sheetView>
  </sheetViews>
  <sheetFormatPr defaultRowHeight="15" x14ac:dyDescent="0.25"/>
  <cols>
    <col min="1" max="1" width="4.5703125" bestFit="1" customWidth="1"/>
    <col min="2" max="2" width="38.140625" bestFit="1" customWidth="1"/>
    <col min="3" max="3" width="27" bestFit="1" customWidth="1"/>
    <col min="4" max="4" width="5.85546875" bestFit="1" customWidth="1"/>
    <col min="5" max="5" width="10.85546875" bestFit="1" customWidth="1"/>
    <col min="6" max="6" width="20.42578125" bestFit="1" customWidth="1"/>
    <col min="7" max="7" width="18.140625" bestFit="1" customWidth="1"/>
  </cols>
  <sheetData>
    <row r="2" spans="1:7" x14ac:dyDescent="0.25">
      <c r="A2" s="69" t="s">
        <v>814</v>
      </c>
      <c r="B2" s="69"/>
      <c r="C2" s="69"/>
      <c r="D2" s="69"/>
      <c r="E2" s="69"/>
      <c r="F2" s="69"/>
      <c r="G2" s="69"/>
    </row>
    <row r="3" spans="1:7" x14ac:dyDescent="0.25">
      <c r="A3" s="70" t="s">
        <v>60</v>
      </c>
      <c r="B3" s="70"/>
      <c r="C3" s="70"/>
      <c r="D3" s="70"/>
      <c r="E3" s="70"/>
      <c r="F3" s="70"/>
      <c r="G3" s="70"/>
    </row>
    <row r="4" spans="1:7" x14ac:dyDescent="0.25">
      <c r="A4" s="71" t="s">
        <v>114</v>
      </c>
      <c r="B4" s="71"/>
      <c r="C4" s="71"/>
      <c r="D4" s="71"/>
      <c r="E4" s="71"/>
      <c r="F4" s="71"/>
      <c r="G4" s="71"/>
    </row>
    <row r="5" spans="1:7" x14ac:dyDescent="0.25">
      <c r="A5" s="69" t="s">
        <v>195</v>
      </c>
      <c r="B5" s="69"/>
      <c r="C5" s="69"/>
      <c r="D5" s="69"/>
      <c r="E5" s="69"/>
      <c r="F5" s="69"/>
      <c r="G5" s="69"/>
    </row>
    <row r="7" spans="1:7" x14ac:dyDescent="0.25">
      <c r="A7" s="4"/>
      <c r="B7" s="4"/>
      <c r="C7" s="4"/>
      <c r="D7" s="4"/>
      <c r="E7" s="4"/>
      <c r="F7" s="4"/>
      <c r="G7" s="4"/>
    </row>
    <row r="8" spans="1:7" x14ac:dyDescent="0.25">
      <c r="A8" s="1" t="s">
        <v>0</v>
      </c>
      <c r="B8" s="1" t="s">
        <v>1</v>
      </c>
      <c r="C8" s="1" t="s">
        <v>2</v>
      </c>
      <c r="D8" s="1" t="s">
        <v>3</v>
      </c>
      <c r="E8" s="1" t="s">
        <v>62</v>
      </c>
      <c r="F8" s="1" t="s">
        <v>63</v>
      </c>
      <c r="G8" s="1" t="s">
        <v>61</v>
      </c>
    </row>
    <row r="9" spans="1:7" ht="21" x14ac:dyDescent="0.25">
      <c r="A9" s="9" t="s">
        <v>196</v>
      </c>
      <c r="B9" s="32" t="s">
        <v>197</v>
      </c>
      <c r="C9" s="35" t="s">
        <v>198</v>
      </c>
      <c r="D9" s="30" t="s">
        <v>5</v>
      </c>
      <c r="E9" s="30">
        <v>1</v>
      </c>
      <c r="F9" s="2"/>
      <c r="G9" s="6"/>
    </row>
    <row r="10" spans="1:7" ht="42" x14ac:dyDescent="0.25">
      <c r="A10" s="11" t="s">
        <v>6</v>
      </c>
      <c r="B10" s="32"/>
      <c r="C10" s="32" t="s">
        <v>199</v>
      </c>
      <c r="D10" s="32" t="s">
        <v>65</v>
      </c>
      <c r="E10" s="33">
        <v>1</v>
      </c>
      <c r="F10" s="2"/>
      <c r="G10" s="7">
        <f t="shared" ref="G10:G27" si="0">E10*F10</f>
        <v>0</v>
      </c>
    </row>
    <row r="11" spans="1:7" ht="115.5" x14ac:dyDescent="0.25">
      <c r="A11" s="11" t="s">
        <v>9</v>
      </c>
      <c r="B11" s="32"/>
      <c r="C11" s="32" t="s">
        <v>200</v>
      </c>
      <c r="D11" s="32" t="s">
        <v>13</v>
      </c>
      <c r="E11" s="33">
        <v>0.128</v>
      </c>
      <c r="F11" s="13"/>
      <c r="G11" s="7">
        <f t="shared" si="0"/>
        <v>0</v>
      </c>
    </row>
    <row r="12" spans="1:7" ht="115.5" x14ac:dyDescent="0.25">
      <c r="A12" s="11" t="s">
        <v>111</v>
      </c>
      <c r="B12" s="32"/>
      <c r="C12" s="32" t="s">
        <v>201</v>
      </c>
      <c r="D12" s="32" t="s">
        <v>13</v>
      </c>
      <c r="E12" s="33">
        <v>0.128</v>
      </c>
      <c r="F12" s="13"/>
      <c r="G12" s="7">
        <f t="shared" si="0"/>
        <v>0</v>
      </c>
    </row>
    <row r="13" spans="1:7" x14ac:dyDescent="0.25">
      <c r="A13" s="11" t="s">
        <v>112</v>
      </c>
      <c r="B13" s="32"/>
      <c r="C13" s="32" t="s">
        <v>202</v>
      </c>
      <c r="D13" s="32" t="s">
        <v>13</v>
      </c>
      <c r="E13" s="33">
        <v>0.128</v>
      </c>
      <c r="F13" s="13"/>
      <c r="G13" s="7">
        <f t="shared" si="0"/>
        <v>0</v>
      </c>
    </row>
    <row r="14" spans="1:7" ht="21" x14ac:dyDescent="0.25">
      <c r="A14" s="9" t="s">
        <v>203</v>
      </c>
      <c r="B14" s="32" t="s">
        <v>197</v>
      </c>
      <c r="C14" s="35" t="s">
        <v>204</v>
      </c>
      <c r="D14" s="30" t="s">
        <v>5</v>
      </c>
      <c r="E14" s="30">
        <v>1</v>
      </c>
      <c r="F14" s="13"/>
      <c r="G14" s="6"/>
    </row>
    <row r="15" spans="1:7" ht="52.5" x14ac:dyDescent="0.25">
      <c r="A15" s="11" t="s">
        <v>11</v>
      </c>
      <c r="B15" s="32"/>
      <c r="C15" s="32" t="s">
        <v>205</v>
      </c>
      <c r="D15" s="32" t="s">
        <v>13</v>
      </c>
      <c r="E15" s="33">
        <v>0.128</v>
      </c>
      <c r="F15" s="13"/>
      <c r="G15" s="7">
        <f t="shared" si="0"/>
        <v>0</v>
      </c>
    </row>
    <row r="16" spans="1:7" ht="21" x14ac:dyDescent="0.25">
      <c r="A16" s="9" t="s">
        <v>206</v>
      </c>
      <c r="B16" s="32" t="s">
        <v>197</v>
      </c>
      <c r="C16" s="35" t="s">
        <v>207</v>
      </c>
      <c r="D16" s="30" t="s">
        <v>5</v>
      </c>
      <c r="E16" s="30">
        <v>1</v>
      </c>
      <c r="F16" s="2"/>
      <c r="G16" s="6"/>
    </row>
    <row r="17" spans="1:7" ht="52.5" x14ac:dyDescent="0.25">
      <c r="A17" s="11" t="s">
        <v>35</v>
      </c>
      <c r="B17" s="32"/>
      <c r="C17" s="32" t="s">
        <v>208</v>
      </c>
      <c r="D17" s="32" t="s">
        <v>65</v>
      </c>
      <c r="E17" s="33">
        <v>25</v>
      </c>
      <c r="F17" s="2"/>
      <c r="G17" s="7">
        <f t="shared" si="0"/>
        <v>0</v>
      </c>
    </row>
    <row r="18" spans="1:7" ht="52.5" x14ac:dyDescent="0.25">
      <c r="A18" s="11" t="s">
        <v>36</v>
      </c>
      <c r="B18" s="32"/>
      <c r="C18" s="32" t="s">
        <v>209</v>
      </c>
      <c r="D18" s="32" t="s">
        <v>65</v>
      </c>
      <c r="E18" s="33">
        <v>6</v>
      </c>
      <c r="F18" s="2"/>
      <c r="G18" s="7">
        <f t="shared" si="0"/>
        <v>0</v>
      </c>
    </row>
    <row r="19" spans="1:7" ht="21" x14ac:dyDescent="0.25">
      <c r="A19" s="11" t="s">
        <v>38</v>
      </c>
      <c r="B19" s="32"/>
      <c r="C19" s="32" t="s">
        <v>210</v>
      </c>
      <c r="D19" s="32" t="s">
        <v>65</v>
      </c>
      <c r="E19" s="33">
        <v>18</v>
      </c>
      <c r="F19" s="2"/>
      <c r="G19" s="7">
        <f t="shared" si="0"/>
        <v>0</v>
      </c>
    </row>
    <row r="20" spans="1:7" ht="63" x14ac:dyDescent="0.25">
      <c r="A20" s="11" t="s">
        <v>94</v>
      </c>
      <c r="B20" s="32"/>
      <c r="C20" s="32" t="s">
        <v>211</v>
      </c>
      <c r="D20" s="32" t="s">
        <v>65</v>
      </c>
      <c r="E20" s="33">
        <v>12</v>
      </c>
      <c r="F20" s="2"/>
      <c r="G20" s="7">
        <f t="shared" si="0"/>
        <v>0</v>
      </c>
    </row>
    <row r="21" spans="1:7" x14ac:dyDescent="0.25">
      <c r="A21" s="11" t="s">
        <v>146</v>
      </c>
      <c r="B21" s="32"/>
      <c r="C21" s="32" t="s">
        <v>212</v>
      </c>
      <c r="D21" s="32" t="s">
        <v>65</v>
      </c>
      <c r="E21" s="33">
        <v>34</v>
      </c>
      <c r="F21" s="2"/>
      <c r="G21" s="7">
        <f t="shared" si="0"/>
        <v>0</v>
      </c>
    </row>
    <row r="22" spans="1:7" ht="31.5" x14ac:dyDescent="0.25">
      <c r="A22" s="11" t="s">
        <v>147</v>
      </c>
      <c r="B22" s="32"/>
      <c r="C22" s="32" t="s">
        <v>213</v>
      </c>
      <c r="D22" s="32" t="s">
        <v>65</v>
      </c>
      <c r="E22" s="33">
        <v>23</v>
      </c>
      <c r="F22" s="2"/>
      <c r="G22" s="7">
        <f t="shared" si="0"/>
        <v>0</v>
      </c>
    </row>
    <row r="23" spans="1:7" ht="21" x14ac:dyDescent="0.25">
      <c r="A23" s="11" t="s">
        <v>214</v>
      </c>
      <c r="B23" s="32"/>
      <c r="C23" s="32" t="s">
        <v>215</v>
      </c>
      <c r="D23" s="32" t="s">
        <v>65</v>
      </c>
      <c r="E23" s="33">
        <v>24</v>
      </c>
      <c r="F23" s="2"/>
      <c r="G23" s="7">
        <f t="shared" si="0"/>
        <v>0</v>
      </c>
    </row>
    <row r="24" spans="1:7" ht="31.5" x14ac:dyDescent="0.25">
      <c r="A24" s="11" t="s">
        <v>216</v>
      </c>
      <c r="B24" s="32"/>
      <c r="C24" s="32" t="s">
        <v>217</v>
      </c>
      <c r="D24" s="32" t="s">
        <v>5</v>
      </c>
      <c r="E24" s="33">
        <v>1</v>
      </c>
      <c r="F24" s="2"/>
      <c r="G24" s="7">
        <f t="shared" si="0"/>
        <v>0</v>
      </c>
    </row>
    <row r="25" spans="1:7" ht="73.5" x14ac:dyDescent="0.25">
      <c r="A25" s="11" t="s">
        <v>218</v>
      </c>
      <c r="B25" s="32"/>
      <c r="C25" s="32" t="s">
        <v>219</v>
      </c>
      <c r="D25" s="32" t="s">
        <v>65</v>
      </c>
      <c r="E25" s="33">
        <v>1</v>
      </c>
      <c r="F25" s="2"/>
      <c r="G25" s="7">
        <f t="shared" si="0"/>
        <v>0</v>
      </c>
    </row>
    <row r="26" spans="1:7" ht="63" x14ac:dyDescent="0.25">
      <c r="A26" s="11" t="s">
        <v>220</v>
      </c>
      <c r="B26" s="32"/>
      <c r="C26" s="32" t="s">
        <v>221</v>
      </c>
      <c r="D26" s="32" t="s">
        <v>65</v>
      </c>
      <c r="E26" s="33">
        <v>2</v>
      </c>
      <c r="F26" s="2"/>
      <c r="G26" s="7">
        <f t="shared" si="0"/>
        <v>0</v>
      </c>
    </row>
    <row r="27" spans="1:7" ht="74.25" thickBot="1" x14ac:dyDescent="0.3">
      <c r="A27" s="11" t="s">
        <v>222</v>
      </c>
      <c r="B27" s="32"/>
      <c r="C27" s="32" t="s">
        <v>223</v>
      </c>
      <c r="D27" s="32" t="s">
        <v>65</v>
      </c>
      <c r="E27" s="33">
        <v>1</v>
      </c>
      <c r="F27" s="5"/>
      <c r="G27" s="7">
        <f t="shared" si="0"/>
        <v>0</v>
      </c>
    </row>
    <row r="28" spans="1:7" ht="15.75" thickBot="1" x14ac:dyDescent="0.3">
      <c r="F28" s="36" t="s">
        <v>64</v>
      </c>
      <c r="G28" s="37">
        <f>SUM(G9,G14,G16)</f>
        <v>0</v>
      </c>
    </row>
  </sheetData>
  <mergeCells count="4">
    <mergeCell ref="A2:G2"/>
    <mergeCell ref="A3:G3"/>
    <mergeCell ref="A4:G4"/>
    <mergeCell ref="A5:G5"/>
  </mergeCells>
  <pageMargins left="0.7" right="0.7" top="0.75" bottom="0.75" header="0.3" footer="0.3"/>
  <ignoredErrors>
    <ignoredError sqref="A9 A14 A1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9"/>
  <sheetViews>
    <sheetView workbookViewId="0">
      <selection activeCell="A3" sqref="A3:G3"/>
    </sheetView>
  </sheetViews>
  <sheetFormatPr defaultRowHeight="15" x14ac:dyDescent="0.25"/>
  <cols>
    <col min="1" max="1" width="4.5703125" bestFit="1" customWidth="1"/>
    <col min="2" max="2" width="12" bestFit="1" customWidth="1"/>
    <col min="3" max="3" width="44.28515625" customWidth="1"/>
    <col min="4" max="4" width="5.85546875" bestFit="1" customWidth="1"/>
    <col min="5" max="5" width="10.85546875" bestFit="1" customWidth="1"/>
    <col min="6" max="6" width="20.42578125" bestFit="1" customWidth="1"/>
    <col min="7" max="7" width="18.140625" bestFit="1" customWidth="1"/>
  </cols>
  <sheetData>
    <row r="2" spans="1:7" x14ac:dyDescent="0.25">
      <c r="A2" s="69" t="s">
        <v>814</v>
      </c>
      <c r="B2" s="69"/>
      <c r="C2" s="69"/>
      <c r="D2" s="69"/>
      <c r="E2" s="69"/>
      <c r="F2" s="69"/>
      <c r="G2" s="69"/>
    </row>
    <row r="3" spans="1:7" x14ac:dyDescent="0.25">
      <c r="A3" s="70" t="s">
        <v>60</v>
      </c>
      <c r="B3" s="70"/>
      <c r="C3" s="70"/>
      <c r="D3" s="70"/>
      <c r="E3" s="70"/>
      <c r="F3" s="70"/>
      <c r="G3" s="70"/>
    </row>
    <row r="4" spans="1:7" x14ac:dyDescent="0.25">
      <c r="A4" s="71" t="s">
        <v>114</v>
      </c>
      <c r="B4" s="71"/>
      <c r="C4" s="71"/>
      <c r="D4" s="71"/>
      <c r="E4" s="71"/>
      <c r="F4" s="71"/>
      <c r="G4" s="71"/>
    </row>
    <row r="5" spans="1:7" x14ac:dyDescent="0.25">
      <c r="A5" s="69" t="s">
        <v>224</v>
      </c>
      <c r="B5" s="69"/>
      <c r="C5" s="69"/>
      <c r="D5" s="69"/>
      <c r="E5" s="69"/>
      <c r="F5" s="69"/>
      <c r="G5" s="69"/>
    </row>
    <row r="7" spans="1:7" x14ac:dyDescent="0.25">
      <c r="A7" s="4"/>
      <c r="B7" s="4"/>
      <c r="C7" s="4"/>
      <c r="D7" s="4"/>
      <c r="E7" s="4"/>
      <c r="F7" s="4"/>
      <c r="G7" s="4"/>
    </row>
    <row r="8" spans="1:7" x14ac:dyDescent="0.25">
      <c r="A8" s="1" t="s">
        <v>0</v>
      </c>
      <c r="B8" s="1" t="s">
        <v>1</v>
      </c>
      <c r="C8" s="1" t="s">
        <v>2</v>
      </c>
      <c r="D8" s="1" t="s">
        <v>3</v>
      </c>
      <c r="E8" s="1" t="s">
        <v>62</v>
      </c>
      <c r="F8" s="1" t="s">
        <v>63</v>
      </c>
      <c r="G8" s="1" t="s">
        <v>61</v>
      </c>
    </row>
    <row r="9" spans="1:7" x14ac:dyDescent="0.25">
      <c r="A9" s="9" t="s">
        <v>196</v>
      </c>
      <c r="B9" s="34" t="s">
        <v>225</v>
      </c>
      <c r="C9" s="35" t="s">
        <v>198</v>
      </c>
      <c r="D9" s="30" t="s">
        <v>5</v>
      </c>
      <c r="E9" s="30">
        <v>1</v>
      </c>
      <c r="F9" s="2"/>
      <c r="G9" s="6"/>
    </row>
    <row r="10" spans="1:7" ht="31.5" x14ac:dyDescent="0.25">
      <c r="A10" s="11" t="s">
        <v>6</v>
      </c>
      <c r="B10" s="32"/>
      <c r="C10" s="32" t="s">
        <v>226</v>
      </c>
      <c r="D10" s="32" t="s">
        <v>13</v>
      </c>
      <c r="E10" s="33">
        <v>74.028000000000006</v>
      </c>
      <c r="F10" s="2"/>
      <c r="G10" s="7">
        <f t="shared" ref="G10:G73" si="0">E10*F10</f>
        <v>0</v>
      </c>
    </row>
    <row r="11" spans="1:7" ht="21" x14ac:dyDescent="0.25">
      <c r="A11" s="11" t="s">
        <v>9</v>
      </c>
      <c r="B11" s="32"/>
      <c r="C11" s="32" t="s">
        <v>227</v>
      </c>
      <c r="D11" s="32" t="s">
        <v>13</v>
      </c>
      <c r="E11" s="33">
        <v>18.507000000000001</v>
      </c>
      <c r="F11" s="2"/>
      <c r="G11" s="7">
        <f t="shared" si="0"/>
        <v>0</v>
      </c>
    </row>
    <row r="12" spans="1:7" ht="21" x14ac:dyDescent="0.25">
      <c r="A12" s="11" t="s">
        <v>111</v>
      </c>
      <c r="B12" s="32"/>
      <c r="C12" s="32" t="s">
        <v>228</v>
      </c>
      <c r="D12" s="32" t="s">
        <v>13</v>
      </c>
      <c r="E12" s="33">
        <v>6.84</v>
      </c>
      <c r="F12" s="2"/>
      <c r="G12" s="7">
        <f t="shared" si="0"/>
        <v>0</v>
      </c>
    </row>
    <row r="13" spans="1:7" x14ac:dyDescent="0.25">
      <c r="A13" s="11" t="s">
        <v>112</v>
      </c>
      <c r="B13" s="32"/>
      <c r="C13" s="32" t="s">
        <v>229</v>
      </c>
      <c r="D13" s="32" t="s">
        <v>8</v>
      </c>
      <c r="E13" s="33">
        <v>44.771999999999998</v>
      </c>
      <c r="F13" s="2"/>
      <c r="G13" s="7">
        <f t="shared" si="0"/>
        <v>0</v>
      </c>
    </row>
    <row r="14" spans="1:7" ht="63" x14ac:dyDescent="0.25">
      <c r="A14" s="11" t="s">
        <v>113</v>
      </c>
      <c r="B14" s="32"/>
      <c r="C14" s="32" t="s">
        <v>230</v>
      </c>
      <c r="D14" s="32" t="s">
        <v>13</v>
      </c>
      <c r="E14" s="33">
        <v>65.37</v>
      </c>
      <c r="F14" s="2"/>
      <c r="G14" s="7">
        <f t="shared" si="0"/>
        <v>0</v>
      </c>
    </row>
    <row r="15" spans="1:7" ht="63" x14ac:dyDescent="0.25">
      <c r="A15" s="11" t="s">
        <v>231</v>
      </c>
      <c r="B15" s="32"/>
      <c r="C15" s="32" t="s">
        <v>232</v>
      </c>
      <c r="D15" s="32" t="s">
        <v>13</v>
      </c>
      <c r="E15" s="33">
        <v>65.37</v>
      </c>
      <c r="F15" s="2"/>
      <c r="G15" s="7">
        <f t="shared" si="0"/>
        <v>0</v>
      </c>
    </row>
    <row r="16" spans="1:7" ht="21" x14ac:dyDescent="0.25">
      <c r="A16" s="11" t="s">
        <v>233</v>
      </c>
      <c r="B16" s="32"/>
      <c r="C16" s="32" t="s">
        <v>234</v>
      </c>
      <c r="D16" s="32" t="s">
        <v>13</v>
      </c>
      <c r="E16" s="33">
        <v>65.37</v>
      </c>
      <c r="F16" s="2"/>
      <c r="G16" s="7">
        <f t="shared" si="0"/>
        <v>0</v>
      </c>
    </row>
    <row r="17" spans="1:7" ht="21" x14ac:dyDescent="0.25">
      <c r="A17" s="11" t="s">
        <v>235</v>
      </c>
      <c r="B17" s="32"/>
      <c r="C17" s="32" t="s">
        <v>236</v>
      </c>
      <c r="D17" s="32" t="s">
        <v>13</v>
      </c>
      <c r="E17" s="33">
        <v>34.005000000000003</v>
      </c>
      <c r="F17" s="2"/>
      <c r="G17" s="7">
        <f t="shared" si="0"/>
        <v>0</v>
      </c>
    </row>
    <row r="18" spans="1:7" x14ac:dyDescent="0.25">
      <c r="A18" s="9" t="s">
        <v>203</v>
      </c>
      <c r="B18" s="34" t="s">
        <v>237</v>
      </c>
      <c r="C18" s="35" t="s">
        <v>238</v>
      </c>
      <c r="D18" s="30" t="s">
        <v>5</v>
      </c>
      <c r="E18" s="30">
        <v>1</v>
      </c>
      <c r="F18" s="2"/>
      <c r="G18" s="6"/>
    </row>
    <row r="19" spans="1:7" ht="42" x14ac:dyDescent="0.25">
      <c r="A19" s="11" t="s">
        <v>11</v>
      </c>
      <c r="B19" s="32"/>
      <c r="C19" s="32" t="s">
        <v>239</v>
      </c>
      <c r="D19" s="32" t="s">
        <v>13</v>
      </c>
      <c r="E19" s="33">
        <v>6.84</v>
      </c>
      <c r="F19" s="2"/>
      <c r="G19" s="7">
        <f t="shared" si="0"/>
        <v>0</v>
      </c>
    </row>
    <row r="20" spans="1:7" ht="21" x14ac:dyDescent="0.25">
      <c r="A20" s="9" t="s">
        <v>206</v>
      </c>
      <c r="B20" s="34" t="s">
        <v>237</v>
      </c>
      <c r="C20" s="35" t="s">
        <v>240</v>
      </c>
      <c r="D20" s="30" t="s">
        <v>5</v>
      </c>
      <c r="E20" s="30">
        <v>1</v>
      </c>
      <c r="F20" s="2"/>
      <c r="G20" s="6"/>
    </row>
    <row r="21" spans="1:7" ht="31.5" x14ac:dyDescent="0.25">
      <c r="A21" s="11" t="s">
        <v>35</v>
      </c>
      <c r="B21" s="32"/>
      <c r="C21" s="32" t="s">
        <v>241</v>
      </c>
      <c r="D21" s="32" t="s">
        <v>13</v>
      </c>
      <c r="E21" s="33">
        <v>2.1030000000000002</v>
      </c>
      <c r="F21" s="2"/>
      <c r="G21" s="7">
        <f t="shared" si="0"/>
        <v>0</v>
      </c>
    </row>
    <row r="22" spans="1:7" ht="21" x14ac:dyDescent="0.25">
      <c r="A22" s="11" t="s">
        <v>36</v>
      </c>
      <c r="B22" s="32"/>
      <c r="C22" s="32" t="s">
        <v>242</v>
      </c>
      <c r="D22" s="32" t="s">
        <v>8</v>
      </c>
      <c r="E22" s="33">
        <v>25.164000000000001</v>
      </c>
      <c r="F22" s="2"/>
      <c r="G22" s="7">
        <f t="shared" si="0"/>
        <v>0</v>
      </c>
    </row>
    <row r="23" spans="1:7" ht="21" x14ac:dyDescent="0.25">
      <c r="A23" s="11" t="s">
        <v>38</v>
      </c>
      <c r="B23" s="32"/>
      <c r="C23" s="32" t="s">
        <v>243</v>
      </c>
      <c r="D23" s="32" t="s">
        <v>8</v>
      </c>
      <c r="E23" s="33">
        <v>25.164000000000001</v>
      </c>
      <c r="F23" s="2"/>
      <c r="G23" s="7">
        <f t="shared" si="0"/>
        <v>0</v>
      </c>
    </row>
    <row r="24" spans="1:7" ht="21" x14ac:dyDescent="0.25">
      <c r="A24" s="11" t="s">
        <v>94</v>
      </c>
      <c r="B24" s="32"/>
      <c r="C24" s="32" t="s">
        <v>244</v>
      </c>
      <c r="D24" s="32" t="s">
        <v>8</v>
      </c>
      <c r="E24" s="33">
        <v>7.77</v>
      </c>
      <c r="F24" s="2"/>
      <c r="G24" s="7">
        <f t="shared" si="0"/>
        <v>0</v>
      </c>
    </row>
    <row r="25" spans="1:7" ht="21" x14ac:dyDescent="0.25">
      <c r="A25" s="11" t="s">
        <v>146</v>
      </c>
      <c r="B25" s="32"/>
      <c r="C25" s="32" t="s">
        <v>245</v>
      </c>
      <c r="D25" s="32" t="s">
        <v>8</v>
      </c>
      <c r="E25" s="33">
        <v>7.77</v>
      </c>
      <c r="F25" s="2"/>
      <c r="G25" s="7">
        <f t="shared" si="0"/>
        <v>0</v>
      </c>
    </row>
    <row r="26" spans="1:7" ht="31.5" x14ac:dyDescent="0.25">
      <c r="A26" s="11" t="s">
        <v>147</v>
      </c>
      <c r="B26" s="32"/>
      <c r="C26" s="32" t="s">
        <v>246</v>
      </c>
      <c r="D26" s="32" t="s">
        <v>13</v>
      </c>
      <c r="E26" s="33">
        <v>0.9</v>
      </c>
      <c r="F26" s="2"/>
      <c r="G26" s="7">
        <f t="shared" si="0"/>
        <v>0</v>
      </c>
    </row>
    <row r="27" spans="1:7" ht="31.5" x14ac:dyDescent="0.25">
      <c r="A27" s="9" t="s">
        <v>247</v>
      </c>
      <c r="B27" s="34" t="s">
        <v>237</v>
      </c>
      <c r="C27" s="35" t="s">
        <v>248</v>
      </c>
      <c r="D27" s="30" t="s">
        <v>5</v>
      </c>
      <c r="E27" s="30">
        <v>1</v>
      </c>
      <c r="F27" s="2"/>
      <c r="G27" s="6"/>
    </row>
    <row r="28" spans="1:7" ht="31.5" x14ac:dyDescent="0.25">
      <c r="A28" s="11" t="s">
        <v>41</v>
      </c>
      <c r="B28" s="32"/>
      <c r="C28" s="32" t="s">
        <v>249</v>
      </c>
      <c r="D28" s="32" t="s">
        <v>21</v>
      </c>
      <c r="E28" s="33">
        <v>1E-3</v>
      </c>
      <c r="F28" s="2"/>
      <c r="G28" s="7">
        <f t="shared" si="0"/>
        <v>0</v>
      </c>
    </row>
    <row r="29" spans="1:7" ht="31.5" x14ac:dyDescent="0.25">
      <c r="A29" s="11" t="s">
        <v>42</v>
      </c>
      <c r="B29" s="32"/>
      <c r="C29" s="32" t="s">
        <v>250</v>
      </c>
      <c r="D29" s="32" t="s">
        <v>21</v>
      </c>
      <c r="E29" s="33">
        <v>1.048</v>
      </c>
      <c r="F29" s="2"/>
      <c r="G29" s="7">
        <f t="shared" si="0"/>
        <v>0</v>
      </c>
    </row>
    <row r="30" spans="1:7" ht="21" x14ac:dyDescent="0.25">
      <c r="A30" s="9" t="s">
        <v>251</v>
      </c>
      <c r="B30" s="34" t="s">
        <v>237</v>
      </c>
      <c r="C30" s="35" t="s">
        <v>252</v>
      </c>
      <c r="D30" s="30" t="s">
        <v>5</v>
      </c>
      <c r="E30" s="30">
        <v>1</v>
      </c>
      <c r="F30" s="2"/>
      <c r="G30" s="6"/>
    </row>
    <row r="31" spans="1:7" ht="21" x14ac:dyDescent="0.25">
      <c r="A31" s="11" t="s">
        <v>50</v>
      </c>
      <c r="B31" s="32"/>
      <c r="C31" s="32" t="s">
        <v>253</v>
      </c>
      <c r="D31" s="32" t="s">
        <v>13</v>
      </c>
      <c r="E31" s="33">
        <v>13.474</v>
      </c>
      <c r="F31" s="2"/>
      <c r="G31" s="7">
        <f t="shared" si="0"/>
        <v>0</v>
      </c>
    </row>
    <row r="32" spans="1:7" ht="21" x14ac:dyDescent="0.25">
      <c r="A32" s="11" t="s">
        <v>51</v>
      </c>
      <c r="B32" s="32"/>
      <c r="C32" s="32" t="s">
        <v>254</v>
      </c>
      <c r="D32" s="32" t="s">
        <v>8</v>
      </c>
      <c r="E32" s="33">
        <v>30.100999999999999</v>
      </c>
      <c r="F32" s="2"/>
      <c r="G32" s="7">
        <f t="shared" si="0"/>
        <v>0</v>
      </c>
    </row>
    <row r="33" spans="1:7" ht="21" x14ac:dyDescent="0.25">
      <c r="A33" s="11" t="s">
        <v>255</v>
      </c>
      <c r="B33" s="32"/>
      <c r="C33" s="32" t="s">
        <v>243</v>
      </c>
      <c r="D33" s="32" t="s">
        <v>8</v>
      </c>
      <c r="E33" s="33">
        <v>30.100999999999999</v>
      </c>
      <c r="F33" s="2"/>
      <c r="G33" s="7">
        <f t="shared" si="0"/>
        <v>0</v>
      </c>
    </row>
    <row r="34" spans="1:7" ht="21" x14ac:dyDescent="0.25">
      <c r="A34" s="9" t="s">
        <v>256</v>
      </c>
      <c r="B34" s="34" t="s">
        <v>237</v>
      </c>
      <c r="C34" s="35" t="s">
        <v>257</v>
      </c>
      <c r="D34" s="30" t="s">
        <v>5</v>
      </c>
      <c r="E34" s="30">
        <v>1</v>
      </c>
      <c r="F34" s="2"/>
      <c r="G34" s="6"/>
    </row>
    <row r="35" spans="1:7" ht="31.5" x14ac:dyDescent="0.25">
      <c r="A35" s="11" t="s">
        <v>52</v>
      </c>
      <c r="B35" s="32"/>
      <c r="C35" s="32" t="s">
        <v>250</v>
      </c>
      <c r="D35" s="32" t="s">
        <v>21</v>
      </c>
      <c r="E35" s="33">
        <v>1.821</v>
      </c>
      <c r="F35" s="2"/>
      <c r="G35" s="7">
        <f t="shared" si="0"/>
        <v>0</v>
      </c>
    </row>
    <row r="36" spans="1:7" ht="31.5" x14ac:dyDescent="0.25">
      <c r="A36" s="9" t="s">
        <v>258</v>
      </c>
      <c r="B36" s="34" t="s">
        <v>225</v>
      </c>
      <c r="C36" s="35" t="s">
        <v>259</v>
      </c>
      <c r="D36" s="30" t="s">
        <v>5</v>
      </c>
      <c r="E36" s="30">
        <v>1</v>
      </c>
      <c r="F36" s="2"/>
      <c r="G36" s="6"/>
    </row>
    <row r="37" spans="1:7" ht="31.5" x14ac:dyDescent="0.25">
      <c r="A37" s="11" t="s">
        <v>55</v>
      </c>
      <c r="B37" s="32"/>
      <c r="C37" s="32" t="s">
        <v>260</v>
      </c>
      <c r="D37" s="32" t="s">
        <v>8</v>
      </c>
      <c r="E37" s="33">
        <v>8.41</v>
      </c>
      <c r="F37" s="2"/>
      <c r="G37" s="7">
        <f t="shared" si="0"/>
        <v>0</v>
      </c>
    </row>
    <row r="38" spans="1:7" ht="31.5" x14ac:dyDescent="0.25">
      <c r="A38" s="11" t="s">
        <v>57</v>
      </c>
      <c r="B38" s="32"/>
      <c r="C38" s="32" t="s">
        <v>261</v>
      </c>
      <c r="D38" s="32" t="s">
        <v>8</v>
      </c>
      <c r="E38" s="33">
        <v>8.41</v>
      </c>
      <c r="F38" s="2"/>
      <c r="G38" s="7">
        <f t="shared" si="0"/>
        <v>0</v>
      </c>
    </row>
    <row r="39" spans="1:7" ht="42" x14ac:dyDescent="0.25">
      <c r="A39" s="11" t="s">
        <v>262</v>
      </c>
      <c r="B39" s="32"/>
      <c r="C39" s="32" t="s">
        <v>263</v>
      </c>
      <c r="D39" s="32" t="s">
        <v>8</v>
      </c>
      <c r="E39" s="33">
        <v>8.41</v>
      </c>
      <c r="F39" s="2"/>
      <c r="G39" s="7">
        <f t="shared" si="0"/>
        <v>0</v>
      </c>
    </row>
    <row r="40" spans="1:7" ht="31.5" x14ac:dyDescent="0.25">
      <c r="A40" s="11" t="s">
        <v>264</v>
      </c>
      <c r="B40" s="32"/>
      <c r="C40" s="32" t="s">
        <v>265</v>
      </c>
      <c r="D40" s="32" t="s">
        <v>8</v>
      </c>
      <c r="E40" s="33">
        <v>8.41</v>
      </c>
      <c r="F40" s="2"/>
      <c r="G40" s="7">
        <f t="shared" si="0"/>
        <v>0</v>
      </c>
    </row>
    <row r="41" spans="1:7" ht="31.5" x14ac:dyDescent="0.25">
      <c r="A41" s="11" t="s">
        <v>266</v>
      </c>
      <c r="B41" s="32"/>
      <c r="C41" s="32" t="s">
        <v>267</v>
      </c>
      <c r="D41" s="32" t="s">
        <v>8</v>
      </c>
      <c r="E41" s="33">
        <v>8.41</v>
      </c>
      <c r="F41" s="2"/>
      <c r="G41" s="7">
        <f t="shared" si="0"/>
        <v>0</v>
      </c>
    </row>
    <row r="42" spans="1:7" ht="42" x14ac:dyDescent="0.25">
      <c r="A42" s="11" t="s">
        <v>268</v>
      </c>
      <c r="B42" s="32"/>
      <c r="C42" s="32" t="s">
        <v>269</v>
      </c>
      <c r="D42" s="32" t="s">
        <v>8</v>
      </c>
      <c r="E42" s="33">
        <v>8.41</v>
      </c>
      <c r="F42" s="2"/>
      <c r="G42" s="7">
        <f t="shared" si="0"/>
        <v>0</v>
      </c>
    </row>
    <row r="43" spans="1:7" ht="31.5" x14ac:dyDescent="0.25">
      <c r="A43" s="11" t="s">
        <v>270</v>
      </c>
      <c r="B43" s="32"/>
      <c r="C43" s="32" t="s">
        <v>271</v>
      </c>
      <c r="D43" s="32" t="s">
        <v>8</v>
      </c>
      <c r="E43" s="33">
        <v>32.247999999999998</v>
      </c>
      <c r="F43" s="2"/>
      <c r="G43" s="7">
        <f t="shared" si="0"/>
        <v>0</v>
      </c>
    </row>
    <row r="44" spans="1:7" ht="31.5" x14ac:dyDescent="0.25">
      <c r="A44" s="11" t="s">
        <v>272</v>
      </c>
      <c r="B44" s="32"/>
      <c r="C44" s="32" t="s">
        <v>273</v>
      </c>
      <c r="D44" s="32" t="s">
        <v>8</v>
      </c>
      <c r="E44" s="33">
        <v>32.247999999999998</v>
      </c>
      <c r="F44" s="2"/>
      <c r="G44" s="7">
        <f t="shared" si="0"/>
        <v>0</v>
      </c>
    </row>
    <row r="45" spans="1:7" ht="42" x14ac:dyDescent="0.25">
      <c r="A45" s="11" t="s">
        <v>274</v>
      </c>
      <c r="B45" s="32"/>
      <c r="C45" s="32" t="s">
        <v>275</v>
      </c>
      <c r="D45" s="32" t="s">
        <v>8</v>
      </c>
      <c r="E45" s="33">
        <v>32.247999999999998</v>
      </c>
      <c r="F45" s="2"/>
      <c r="G45" s="7">
        <f t="shared" si="0"/>
        <v>0</v>
      </c>
    </row>
    <row r="46" spans="1:7" ht="52.5" x14ac:dyDescent="0.25">
      <c r="A46" s="11" t="s">
        <v>276</v>
      </c>
      <c r="B46" s="32"/>
      <c r="C46" s="32" t="s">
        <v>277</v>
      </c>
      <c r="D46" s="32" t="s">
        <v>8</v>
      </c>
      <c r="E46" s="33">
        <v>11.6</v>
      </c>
      <c r="F46" s="2"/>
      <c r="G46" s="7">
        <f t="shared" si="0"/>
        <v>0</v>
      </c>
    </row>
    <row r="47" spans="1:7" ht="42" x14ac:dyDescent="0.25">
      <c r="A47" s="11" t="s">
        <v>278</v>
      </c>
      <c r="B47" s="32"/>
      <c r="C47" s="32" t="s">
        <v>279</v>
      </c>
      <c r="D47" s="32" t="s">
        <v>8</v>
      </c>
      <c r="E47" s="33">
        <v>8.41</v>
      </c>
      <c r="F47" s="2"/>
      <c r="G47" s="7">
        <f t="shared" si="0"/>
        <v>0</v>
      </c>
    </row>
    <row r="48" spans="1:7" ht="31.5" x14ac:dyDescent="0.25">
      <c r="A48" s="9" t="s">
        <v>280</v>
      </c>
      <c r="B48" s="34" t="s">
        <v>225</v>
      </c>
      <c r="C48" s="35" t="s">
        <v>281</v>
      </c>
      <c r="D48" s="30" t="s">
        <v>5</v>
      </c>
      <c r="E48" s="30">
        <v>1</v>
      </c>
      <c r="F48" s="2"/>
      <c r="G48" s="6"/>
    </row>
    <row r="49" spans="1:7" ht="31.5" x14ac:dyDescent="0.25">
      <c r="A49" s="11" t="s">
        <v>162</v>
      </c>
      <c r="B49" s="32"/>
      <c r="C49" s="32" t="s">
        <v>282</v>
      </c>
      <c r="D49" s="32" t="s">
        <v>8</v>
      </c>
      <c r="E49" s="33">
        <v>53.895000000000003</v>
      </c>
      <c r="F49" s="2"/>
      <c r="G49" s="7">
        <f t="shared" si="0"/>
        <v>0</v>
      </c>
    </row>
    <row r="50" spans="1:7" ht="31.5" x14ac:dyDescent="0.25">
      <c r="A50" s="11" t="s">
        <v>164</v>
      </c>
      <c r="B50" s="32"/>
      <c r="C50" s="32" t="s">
        <v>261</v>
      </c>
      <c r="D50" s="32" t="s">
        <v>8</v>
      </c>
      <c r="E50" s="33">
        <v>53.895000000000003</v>
      </c>
      <c r="F50" s="2"/>
      <c r="G50" s="7">
        <f t="shared" si="0"/>
        <v>0</v>
      </c>
    </row>
    <row r="51" spans="1:7" ht="42" x14ac:dyDescent="0.25">
      <c r="A51" s="11" t="s">
        <v>167</v>
      </c>
      <c r="B51" s="32"/>
      <c r="C51" s="32" t="s">
        <v>269</v>
      </c>
      <c r="D51" s="32" t="s">
        <v>8</v>
      </c>
      <c r="E51" s="33">
        <v>53.895000000000003</v>
      </c>
      <c r="F51" s="2"/>
      <c r="G51" s="7">
        <f t="shared" si="0"/>
        <v>0</v>
      </c>
    </row>
    <row r="52" spans="1:7" ht="31.5" x14ac:dyDescent="0.25">
      <c r="A52" s="11" t="s">
        <v>171</v>
      </c>
      <c r="B52" s="32"/>
      <c r="C52" s="32" t="s">
        <v>283</v>
      </c>
      <c r="D52" s="32" t="s">
        <v>8</v>
      </c>
      <c r="E52" s="33">
        <v>42.75</v>
      </c>
      <c r="F52" s="2"/>
      <c r="G52" s="7">
        <f t="shared" si="0"/>
        <v>0</v>
      </c>
    </row>
    <row r="53" spans="1:7" ht="31.5" x14ac:dyDescent="0.25">
      <c r="A53" s="11" t="s">
        <v>173</v>
      </c>
      <c r="B53" s="32"/>
      <c r="C53" s="32" t="s">
        <v>284</v>
      </c>
      <c r="D53" s="32" t="s">
        <v>8</v>
      </c>
      <c r="E53" s="33">
        <v>42.75</v>
      </c>
      <c r="F53" s="2"/>
      <c r="G53" s="7">
        <f t="shared" si="0"/>
        <v>0</v>
      </c>
    </row>
    <row r="54" spans="1:7" ht="42" x14ac:dyDescent="0.25">
      <c r="A54" s="11" t="s">
        <v>176</v>
      </c>
      <c r="B54" s="32"/>
      <c r="C54" s="32" t="s">
        <v>275</v>
      </c>
      <c r="D54" s="32" t="s">
        <v>8</v>
      </c>
      <c r="E54" s="33">
        <v>42.75</v>
      </c>
      <c r="F54" s="2"/>
      <c r="G54" s="7">
        <f t="shared" si="0"/>
        <v>0</v>
      </c>
    </row>
    <row r="55" spans="1:7" ht="31.5" x14ac:dyDescent="0.25">
      <c r="A55" s="9" t="s">
        <v>285</v>
      </c>
      <c r="B55" s="34" t="s">
        <v>286</v>
      </c>
      <c r="C55" s="35" t="s">
        <v>287</v>
      </c>
      <c r="D55" s="30" t="s">
        <v>5</v>
      </c>
      <c r="E55" s="30">
        <v>1</v>
      </c>
      <c r="F55" s="2"/>
      <c r="G55" s="6"/>
    </row>
    <row r="56" spans="1:7" ht="31.5" x14ac:dyDescent="0.25">
      <c r="A56" s="11" t="s">
        <v>181</v>
      </c>
      <c r="B56" s="32"/>
      <c r="C56" s="32" t="s">
        <v>288</v>
      </c>
      <c r="D56" s="32" t="s">
        <v>8</v>
      </c>
      <c r="E56" s="33">
        <v>6.25</v>
      </c>
      <c r="F56" s="2"/>
      <c r="G56" s="7">
        <f t="shared" si="0"/>
        <v>0</v>
      </c>
    </row>
    <row r="57" spans="1:7" x14ac:dyDescent="0.25">
      <c r="A57" s="11" t="s">
        <v>182</v>
      </c>
      <c r="B57" s="32"/>
      <c r="C57" s="32" t="s">
        <v>289</v>
      </c>
      <c r="D57" s="32" t="s">
        <v>8</v>
      </c>
      <c r="E57" s="33">
        <v>6.25</v>
      </c>
      <c r="F57" s="2"/>
      <c r="G57" s="7">
        <f t="shared" si="0"/>
        <v>0</v>
      </c>
    </row>
    <row r="58" spans="1:7" ht="42" x14ac:dyDescent="0.25">
      <c r="A58" s="11" t="s">
        <v>185</v>
      </c>
      <c r="B58" s="32"/>
      <c r="C58" s="32" t="s">
        <v>290</v>
      </c>
      <c r="D58" s="32" t="s">
        <v>8</v>
      </c>
      <c r="E58" s="33">
        <v>6.25</v>
      </c>
      <c r="F58" s="2"/>
      <c r="G58" s="7">
        <f t="shared" si="0"/>
        <v>0</v>
      </c>
    </row>
    <row r="59" spans="1:7" ht="42" x14ac:dyDescent="0.25">
      <c r="A59" s="11" t="s">
        <v>187</v>
      </c>
      <c r="B59" s="32"/>
      <c r="C59" s="32" t="s">
        <v>291</v>
      </c>
      <c r="D59" s="32" t="s">
        <v>8</v>
      </c>
      <c r="E59" s="33">
        <v>6.25</v>
      </c>
      <c r="F59" s="2"/>
      <c r="G59" s="7">
        <f t="shared" si="0"/>
        <v>0</v>
      </c>
    </row>
    <row r="60" spans="1:7" ht="21" x14ac:dyDescent="0.25">
      <c r="A60" s="9" t="s">
        <v>292</v>
      </c>
      <c r="B60" s="34" t="s">
        <v>293</v>
      </c>
      <c r="C60" s="35" t="s">
        <v>294</v>
      </c>
      <c r="D60" s="30" t="s">
        <v>5</v>
      </c>
      <c r="E60" s="30">
        <v>1</v>
      </c>
      <c r="F60" s="2"/>
      <c r="G60" s="6"/>
    </row>
    <row r="61" spans="1:7" x14ac:dyDescent="0.25">
      <c r="A61" s="11" t="s">
        <v>295</v>
      </c>
      <c r="B61" s="32"/>
      <c r="C61" s="32" t="s">
        <v>289</v>
      </c>
      <c r="D61" s="32" t="s">
        <v>8</v>
      </c>
      <c r="E61" s="33">
        <v>6.25</v>
      </c>
      <c r="F61" s="2"/>
      <c r="G61" s="7">
        <f t="shared" si="0"/>
        <v>0</v>
      </c>
    </row>
    <row r="62" spans="1:7" ht="31.5" x14ac:dyDescent="0.25">
      <c r="A62" s="11" t="s">
        <v>296</v>
      </c>
      <c r="B62" s="32"/>
      <c r="C62" s="32" t="s">
        <v>297</v>
      </c>
      <c r="D62" s="32" t="s">
        <v>8</v>
      </c>
      <c r="E62" s="33">
        <v>6.25</v>
      </c>
      <c r="F62" s="2"/>
      <c r="G62" s="7">
        <f t="shared" si="0"/>
        <v>0</v>
      </c>
    </row>
    <row r="63" spans="1:7" ht="21" x14ac:dyDescent="0.25">
      <c r="A63" s="11" t="s">
        <v>298</v>
      </c>
      <c r="B63" s="32"/>
      <c r="C63" s="32" t="s">
        <v>299</v>
      </c>
      <c r="D63" s="32" t="s">
        <v>8</v>
      </c>
      <c r="E63" s="33">
        <v>6.25</v>
      </c>
      <c r="F63" s="2"/>
      <c r="G63" s="7">
        <f t="shared" si="0"/>
        <v>0</v>
      </c>
    </row>
    <row r="64" spans="1:7" ht="21" x14ac:dyDescent="0.25">
      <c r="A64" s="9" t="s">
        <v>300</v>
      </c>
      <c r="B64" s="34" t="s">
        <v>286</v>
      </c>
      <c r="C64" s="35" t="s">
        <v>301</v>
      </c>
      <c r="D64" s="30" t="s">
        <v>5</v>
      </c>
      <c r="E64" s="30">
        <v>1</v>
      </c>
      <c r="F64" s="2"/>
      <c r="G64" s="6"/>
    </row>
    <row r="65" spans="1:7" ht="31.5" x14ac:dyDescent="0.25">
      <c r="A65" s="11" t="s">
        <v>302</v>
      </c>
      <c r="B65" s="32"/>
      <c r="C65" s="32" t="s">
        <v>282</v>
      </c>
      <c r="D65" s="32" t="s">
        <v>8</v>
      </c>
      <c r="E65" s="33">
        <v>44.338999999999999</v>
      </c>
      <c r="F65" s="2"/>
      <c r="G65" s="7">
        <f t="shared" si="0"/>
        <v>0</v>
      </c>
    </row>
    <row r="66" spans="1:7" x14ac:dyDescent="0.25">
      <c r="A66" s="11" t="s">
        <v>303</v>
      </c>
      <c r="B66" s="32"/>
      <c r="C66" s="32" t="s">
        <v>289</v>
      </c>
      <c r="D66" s="32" t="s">
        <v>8</v>
      </c>
      <c r="E66" s="33">
        <v>44.338999999999999</v>
      </c>
      <c r="F66" s="2"/>
      <c r="G66" s="7">
        <f t="shared" si="0"/>
        <v>0</v>
      </c>
    </row>
    <row r="67" spans="1:7" ht="42" x14ac:dyDescent="0.25">
      <c r="A67" s="11" t="s">
        <v>304</v>
      </c>
      <c r="B67" s="32"/>
      <c r="C67" s="32" t="s">
        <v>305</v>
      </c>
      <c r="D67" s="32" t="s">
        <v>8</v>
      </c>
      <c r="E67" s="33">
        <v>44.338999999999999</v>
      </c>
      <c r="F67" s="2"/>
      <c r="G67" s="7">
        <f t="shared" si="0"/>
        <v>0</v>
      </c>
    </row>
    <row r="68" spans="1:7" ht="21" x14ac:dyDescent="0.25">
      <c r="A68" s="9" t="s">
        <v>306</v>
      </c>
      <c r="B68" s="34" t="s">
        <v>293</v>
      </c>
      <c r="C68" s="35" t="s">
        <v>307</v>
      </c>
      <c r="D68" s="30" t="s">
        <v>5</v>
      </c>
      <c r="E68" s="30">
        <v>1</v>
      </c>
      <c r="F68" s="2"/>
      <c r="G68" s="6"/>
    </row>
    <row r="69" spans="1:7" ht="31.5" x14ac:dyDescent="0.25">
      <c r="A69" s="11" t="s">
        <v>308</v>
      </c>
      <c r="B69" s="32"/>
      <c r="C69" s="32" t="s">
        <v>282</v>
      </c>
      <c r="D69" s="32" t="s">
        <v>8</v>
      </c>
      <c r="E69" s="33">
        <v>44.338999999999999</v>
      </c>
      <c r="F69" s="2"/>
      <c r="G69" s="7">
        <f t="shared" si="0"/>
        <v>0</v>
      </c>
    </row>
    <row r="70" spans="1:7" ht="21" x14ac:dyDescent="0.25">
      <c r="A70" s="11" t="s">
        <v>309</v>
      </c>
      <c r="B70" s="32"/>
      <c r="C70" s="32" t="s">
        <v>310</v>
      </c>
      <c r="D70" s="32" t="s">
        <v>8</v>
      </c>
      <c r="E70" s="33">
        <v>44.338999999999999</v>
      </c>
      <c r="F70" s="2"/>
      <c r="G70" s="7">
        <f t="shared" si="0"/>
        <v>0</v>
      </c>
    </row>
    <row r="71" spans="1:7" ht="31.5" x14ac:dyDescent="0.25">
      <c r="A71" s="11" t="s">
        <v>311</v>
      </c>
      <c r="B71" s="32"/>
      <c r="C71" s="32" t="s">
        <v>312</v>
      </c>
      <c r="D71" s="32" t="s">
        <v>8</v>
      </c>
      <c r="E71" s="33">
        <v>44.338999999999999</v>
      </c>
      <c r="F71" s="2"/>
      <c r="G71" s="7">
        <f t="shared" si="0"/>
        <v>0</v>
      </c>
    </row>
    <row r="72" spans="1:7" ht="21" x14ac:dyDescent="0.25">
      <c r="A72" s="9" t="s">
        <v>313</v>
      </c>
      <c r="B72" s="34" t="s">
        <v>293</v>
      </c>
      <c r="C72" s="35" t="s">
        <v>314</v>
      </c>
      <c r="D72" s="30" t="s">
        <v>5</v>
      </c>
      <c r="E72" s="30">
        <v>1</v>
      </c>
      <c r="F72" s="2"/>
      <c r="G72" s="6"/>
    </row>
    <row r="73" spans="1:7" ht="31.5" x14ac:dyDescent="0.25">
      <c r="A73" s="11" t="s">
        <v>315</v>
      </c>
      <c r="B73" s="32"/>
      <c r="C73" s="32" t="s">
        <v>283</v>
      </c>
      <c r="D73" s="32" t="s">
        <v>8</v>
      </c>
      <c r="E73" s="33">
        <v>29.597000000000001</v>
      </c>
      <c r="F73" s="2"/>
      <c r="G73" s="7">
        <f t="shared" si="0"/>
        <v>0</v>
      </c>
    </row>
    <row r="74" spans="1:7" ht="21" x14ac:dyDescent="0.25">
      <c r="A74" s="11" t="s">
        <v>316</v>
      </c>
      <c r="B74" s="32"/>
      <c r="C74" s="32" t="s">
        <v>317</v>
      </c>
      <c r="D74" s="32" t="s">
        <v>8</v>
      </c>
      <c r="E74" s="33">
        <v>29.597000000000001</v>
      </c>
      <c r="F74" s="2"/>
      <c r="G74" s="7">
        <f t="shared" ref="G74:G78" si="1">E74*F74</f>
        <v>0</v>
      </c>
    </row>
    <row r="75" spans="1:7" ht="31.5" x14ac:dyDescent="0.25">
      <c r="A75" s="11" t="s">
        <v>318</v>
      </c>
      <c r="B75" s="32"/>
      <c r="C75" s="32" t="s">
        <v>319</v>
      </c>
      <c r="D75" s="32" t="s">
        <v>8</v>
      </c>
      <c r="E75" s="33">
        <v>29.597000000000001</v>
      </c>
      <c r="F75" s="2"/>
      <c r="G75" s="7">
        <f t="shared" si="1"/>
        <v>0</v>
      </c>
    </row>
    <row r="76" spans="1:7" x14ac:dyDescent="0.25">
      <c r="A76" s="9" t="s">
        <v>320</v>
      </c>
      <c r="B76" s="34" t="s">
        <v>321</v>
      </c>
      <c r="C76" s="35" t="s">
        <v>322</v>
      </c>
      <c r="D76" s="30" t="s">
        <v>5</v>
      </c>
      <c r="E76" s="30">
        <v>1</v>
      </c>
      <c r="F76" s="2"/>
      <c r="G76" s="6"/>
    </row>
    <row r="77" spans="1:7" ht="63" x14ac:dyDescent="0.25">
      <c r="A77" s="11" t="s">
        <v>323</v>
      </c>
      <c r="B77" s="32"/>
      <c r="C77" s="32" t="s">
        <v>324</v>
      </c>
      <c r="D77" s="32" t="s">
        <v>65</v>
      </c>
      <c r="E77" s="33">
        <v>1</v>
      </c>
      <c r="F77" s="2"/>
      <c r="G77" s="7">
        <f t="shared" si="1"/>
        <v>0</v>
      </c>
    </row>
    <row r="78" spans="1:7" ht="21.75" thickBot="1" x14ac:dyDescent="0.3">
      <c r="A78" s="11" t="s">
        <v>325</v>
      </c>
      <c r="B78" s="32"/>
      <c r="C78" s="32" t="s">
        <v>326</v>
      </c>
      <c r="D78" s="32" t="s">
        <v>65</v>
      </c>
      <c r="E78" s="33">
        <v>14</v>
      </c>
      <c r="F78" s="5"/>
      <c r="G78" s="15">
        <f t="shared" si="1"/>
        <v>0</v>
      </c>
    </row>
    <row r="79" spans="1:7" ht="15.75" thickBot="1" x14ac:dyDescent="0.3">
      <c r="F79" s="38" t="s">
        <v>64</v>
      </c>
      <c r="G79" s="39">
        <f>SUM(G9,G18,G20,G27,G34,G30,G36,G48,G55,G60,G64,G68,G72,G76)</f>
        <v>0</v>
      </c>
    </row>
  </sheetData>
  <mergeCells count="4">
    <mergeCell ref="A2:G2"/>
    <mergeCell ref="A3:G3"/>
    <mergeCell ref="A4:G4"/>
    <mergeCell ref="A5:G5"/>
  </mergeCells>
  <pageMargins left="0.7" right="0.7" top="0.75" bottom="0.75" header="0.3" footer="0.3"/>
  <ignoredErrors>
    <ignoredError sqref="A18 A6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9"/>
  <sheetViews>
    <sheetView workbookViewId="0">
      <selection activeCell="A3" sqref="A3:G3"/>
    </sheetView>
  </sheetViews>
  <sheetFormatPr defaultRowHeight="15" x14ac:dyDescent="0.25"/>
  <cols>
    <col min="1" max="1" width="6.5703125" bestFit="1" customWidth="1"/>
    <col min="2" max="2" width="12" bestFit="1" customWidth="1"/>
    <col min="3" max="3" width="47.140625" customWidth="1"/>
    <col min="4" max="4" width="5.85546875" bestFit="1" customWidth="1"/>
    <col min="5" max="5" width="10.85546875" bestFit="1" customWidth="1"/>
    <col min="6" max="6" width="20.42578125" bestFit="1" customWidth="1"/>
    <col min="7" max="7" width="18.140625" bestFit="1" customWidth="1"/>
  </cols>
  <sheetData>
    <row r="2" spans="1:7" x14ac:dyDescent="0.25">
      <c r="A2" s="69" t="s">
        <v>814</v>
      </c>
      <c r="B2" s="69"/>
      <c r="C2" s="69"/>
      <c r="D2" s="69"/>
      <c r="E2" s="69"/>
      <c r="F2" s="69"/>
      <c r="G2" s="69"/>
    </row>
    <row r="3" spans="1:7" x14ac:dyDescent="0.25">
      <c r="A3" s="70" t="s">
        <v>60</v>
      </c>
      <c r="B3" s="70"/>
      <c r="C3" s="70"/>
      <c r="D3" s="70"/>
      <c r="E3" s="70"/>
      <c r="F3" s="70"/>
      <c r="G3" s="70"/>
    </row>
    <row r="4" spans="1:7" x14ac:dyDescent="0.25">
      <c r="A4" s="71" t="s">
        <v>114</v>
      </c>
      <c r="B4" s="71"/>
      <c r="C4" s="71"/>
      <c r="D4" s="71"/>
      <c r="E4" s="71"/>
      <c r="F4" s="71"/>
      <c r="G4" s="71"/>
    </row>
    <row r="5" spans="1:7" x14ac:dyDescent="0.25">
      <c r="A5" s="69" t="s">
        <v>327</v>
      </c>
      <c r="B5" s="69"/>
      <c r="C5" s="69"/>
      <c r="D5" s="69"/>
      <c r="E5" s="69"/>
      <c r="F5" s="69"/>
      <c r="G5" s="69"/>
    </row>
    <row r="7" spans="1:7" x14ac:dyDescent="0.25">
      <c r="A7" s="4"/>
      <c r="B7" s="4"/>
      <c r="C7" s="4"/>
      <c r="D7" s="4"/>
      <c r="E7" s="4"/>
      <c r="F7" s="4"/>
      <c r="G7" s="4"/>
    </row>
    <row r="8" spans="1:7" x14ac:dyDescent="0.25">
      <c r="A8" s="1" t="s">
        <v>0</v>
      </c>
      <c r="B8" s="1" t="s">
        <v>1</v>
      </c>
      <c r="C8" s="1" t="s">
        <v>2</v>
      </c>
      <c r="D8" s="1" t="s">
        <v>3</v>
      </c>
      <c r="E8" s="1" t="s">
        <v>62</v>
      </c>
      <c r="F8" s="1" t="s">
        <v>63</v>
      </c>
      <c r="G8" s="1" t="s">
        <v>61</v>
      </c>
    </row>
    <row r="9" spans="1:7" ht="31.5" x14ac:dyDescent="0.25">
      <c r="A9" s="9" t="s">
        <v>196</v>
      </c>
      <c r="B9" s="34" t="s">
        <v>328</v>
      </c>
      <c r="C9" s="35" t="s">
        <v>329</v>
      </c>
      <c r="D9" s="30" t="s">
        <v>5</v>
      </c>
      <c r="E9" s="30">
        <v>1</v>
      </c>
      <c r="F9" s="2"/>
      <c r="G9" s="6"/>
    </row>
    <row r="10" spans="1:7" ht="21" x14ac:dyDescent="0.25">
      <c r="A10" s="40" t="s">
        <v>330</v>
      </c>
      <c r="B10" s="41"/>
      <c r="C10" s="41" t="s">
        <v>331</v>
      </c>
      <c r="D10" s="41" t="s">
        <v>13</v>
      </c>
      <c r="E10" s="42">
        <v>27.73</v>
      </c>
      <c r="F10" s="2"/>
      <c r="G10" s="7">
        <f t="shared" ref="G10:G58" si="0">E10*F10</f>
        <v>0</v>
      </c>
    </row>
    <row r="11" spans="1:7" ht="31.5" x14ac:dyDescent="0.25">
      <c r="A11" s="40" t="s">
        <v>332</v>
      </c>
      <c r="B11" s="41"/>
      <c r="C11" s="41" t="s">
        <v>333</v>
      </c>
      <c r="D11" s="41" t="s">
        <v>13</v>
      </c>
      <c r="E11" s="42">
        <v>27.73</v>
      </c>
      <c r="F11" s="2"/>
      <c r="G11" s="7">
        <f t="shared" si="0"/>
        <v>0</v>
      </c>
    </row>
    <row r="12" spans="1:7" x14ac:dyDescent="0.25">
      <c r="A12" s="40" t="s">
        <v>334</v>
      </c>
      <c r="B12" s="41"/>
      <c r="C12" s="41" t="s">
        <v>335</v>
      </c>
      <c r="D12" s="41" t="s">
        <v>13</v>
      </c>
      <c r="E12" s="42">
        <v>415.96</v>
      </c>
      <c r="F12" s="2"/>
      <c r="G12" s="7">
        <f t="shared" si="0"/>
        <v>0</v>
      </c>
    </row>
    <row r="13" spans="1:7" ht="21" x14ac:dyDescent="0.25">
      <c r="A13" s="40" t="s">
        <v>336</v>
      </c>
      <c r="B13" s="41"/>
      <c r="C13" s="41" t="s">
        <v>337</v>
      </c>
      <c r="D13" s="41" t="s">
        <v>13</v>
      </c>
      <c r="E13" s="42">
        <v>207.98</v>
      </c>
      <c r="F13" s="2"/>
      <c r="G13" s="7">
        <f t="shared" si="0"/>
        <v>0</v>
      </c>
    </row>
    <row r="14" spans="1:7" ht="21" x14ac:dyDescent="0.25">
      <c r="A14" s="40" t="s">
        <v>338</v>
      </c>
      <c r="B14" s="41"/>
      <c r="C14" s="41" t="s">
        <v>339</v>
      </c>
      <c r="D14" s="41" t="s">
        <v>13</v>
      </c>
      <c r="E14" s="42">
        <v>207.98</v>
      </c>
      <c r="F14" s="2"/>
      <c r="G14" s="7">
        <f t="shared" si="0"/>
        <v>0</v>
      </c>
    </row>
    <row r="15" spans="1:7" ht="31.5" x14ac:dyDescent="0.25">
      <c r="A15" s="40" t="s">
        <v>340</v>
      </c>
      <c r="B15" s="41"/>
      <c r="C15" s="41" t="s">
        <v>341</v>
      </c>
      <c r="D15" s="41" t="s">
        <v>342</v>
      </c>
      <c r="E15" s="42">
        <v>3.1100000000000003E-2</v>
      </c>
      <c r="F15" s="2"/>
      <c r="G15" s="7">
        <f t="shared" si="0"/>
        <v>0</v>
      </c>
    </row>
    <row r="16" spans="1:7" ht="31.5" x14ac:dyDescent="0.25">
      <c r="A16" s="40" t="s">
        <v>343</v>
      </c>
      <c r="B16" s="41"/>
      <c r="C16" s="41" t="s">
        <v>344</v>
      </c>
      <c r="D16" s="41" t="s">
        <v>342</v>
      </c>
      <c r="E16" s="42">
        <v>3.1100000000000003E-2</v>
      </c>
      <c r="F16" s="2"/>
      <c r="G16" s="7">
        <f t="shared" si="0"/>
        <v>0</v>
      </c>
    </row>
    <row r="17" spans="1:7" ht="42" x14ac:dyDescent="0.25">
      <c r="A17" s="40" t="s">
        <v>345</v>
      </c>
      <c r="B17" s="41"/>
      <c r="C17" s="41" t="s">
        <v>346</v>
      </c>
      <c r="D17" s="41" t="s">
        <v>342</v>
      </c>
      <c r="E17" s="42">
        <v>0.218</v>
      </c>
      <c r="F17" s="2"/>
      <c r="G17" s="7">
        <f t="shared" si="0"/>
        <v>0</v>
      </c>
    </row>
    <row r="18" spans="1:7" ht="42" x14ac:dyDescent="0.25">
      <c r="A18" s="40" t="s">
        <v>347</v>
      </c>
      <c r="B18" s="41"/>
      <c r="C18" s="41" t="s">
        <v>348</v>
      </c>
      <c r="D18" s="41" t="s">
        <v>342</v>
      </c>
      <c r="E18" s="42">
        <v>0.218</v>
      </c>
      <c r="F18" s="2"/>
      <c r="G18" s="7">
        <f t="shared" si="0"/>
        <v>0</v>
      </c>
    </row>
    <row r="19" spans="1:7" ht="31.5" x14ac:dyDescent="0.25">
      <c r="A19" s="9" t="s">
        <v>203</v>
      </c>
      <c r="B19" s="34" t="s">
        <v>328</v>
      </c>
      <c r="C19" s="35" t="s">
        <v>813</v>
      </c>
      <c r="D19" s="30" t="s">
        <v>5</v>
      </c>
      <c r="E19" s="30">
        <v>1</v>
      </c>
      <c r="F19" s="2"/>
      <c r="G19" s="6"/>
    </row>
    <row r="20" spans="1:7" ht="45" customHeight="1" x14ac:dyDescent="0.25">
      <c r="A20" s="40" t="s">
        <v>349</v>
      </c>
      <c r="B20" s="41"/>
      <c r="C20" s="41" t="s">
        <v>811</v>
      </c>
      <c r="D20" s="41" t="s">
        <v>65</v>
      </c>
      <c r="E20" s="42">
        <v>144</v>
      </c>
      <c r="F20" s="2"/>
      <c r="G20" s="7">
        <f t="shared" si="0"/>
        <v>0</v>
      </c>
    </row>
    <row r="21" spans="1:7" ht="42" x14ac:dyDescent="0.25">
      <c r="A21" s="40" t="s">
        <v>350</v>
      </c>
      <c r="B21" s="41"/>
      <c r="C21" s="41" t="s">
        <v>812</v>
      </c>
      <c r="D21" s="41" t="s">
        <v>65</v>
      </c>
      <c r="E21" s="42">
        <v>144</v>
      </c>
      <c r="F21" s="2"/>
      <c r="G21" s="7">
        <f t="shared" si="0"/>
        <v>0</v>
      </c>
    </row>
    <row r="22" spans="1:7" x14ac:dyDescent="0.25">
      <c r="A22" s="68">
        <v>12</v>
      </c>
      <c r="B22" s="41"/>
      <c r="C22" s="41" t="s">
        <v>351</v>
      </c>
      <c r="D22" s="41" t="s">
        <v>8</v>
      </c>
      <c r="E22" s="42">
        <v>18</v>
      </c>
      <c r="F22" s="2"/>
      <c r="G22" s="7">
        <f t="shared" si="0"/>
        <v>0</v>
      </c>
    </row>
    <row r="23" spans="1:7" x14ac:dyDescent="0.25">
      <c r="A23" s="68">
        <v>13</v>
      </c>
      <c r="B23" s="41"/>
      <c r="C23" s="41" t="s">
        <v>352</v>
      </c>
      <c r="D23" s="41" t="s">
        <v>13</v>
      </c>
      <c r="E23" s="42">
        <v>0.73</v>
      </c>
      <c r="F23" s="2"/>
      <c r="G23" s="7">
        <f t="shared" si="0"/>
        <v>0</v>
      </c>
    </row>
    <row r="24" spans="1:7" x14ac:dyDescent="0.25">
      <c r="A24" s="68">
        <v>14</v>
      </c>
      <c r="B24" s="41"/>
      <c r="C24" s="41" t="s">
        <v>353</v>
      </c>
      <c r="D24" s="41" t="s">
        <v>13</v>
      </c>
      <c r="E24" s="42">
        <v>0.73</v>
      </c>
      <c r="F24" s="2"/>
      <c r="G24" s="7">
        <f t="shared" si="0"/>
        <v>0</v>
      </c>
    </row>
    <row r="25" spans="1:7" ht="31.5" x14ac:dyDescent="0.25">
      <c r="A25" s="9" t="s">
        <v>206</v>
      </c>
      <c r="B25" s="34" t="s">
        <v>328</v>
      </c>
      <c r="C25" s="35" t="s">
        <v>354</v>
      </c>
      <c r="D25" s="30" t="s">
        <v>5</v>
      </c>
      <c r="E25" s="30">
        <v>1</v>
      </c>
      <c r="F25" s="2"/>
      <c r="G25" s="6"/>
    </row>
    <row r="26" spans="1:7" ht="52.5" x14ac:dyDescent="0.25">
      <c r="A26" s="68">
        <v>15</v>
      </c>
      <c r="B26" s="41"/>
      <c r="C26" s="41" t="s">
        <v>806</v>
      </c>
      <c r="D26" s="41" t="s">
        <v>65</v>
      </c>
      <c r="E26" s="42">
        <v>24</v>
      </c>
      <c r="F26" s="2"/>
      <c r="G26" s="7">
        <f t="shared" si="0"/>
        <v>0</v>
      </c>
    </row>
    <row r="27" spans="1:7" x14ac:dyDescent="0.25">
      <c r="A27" s="68">
        <v>16</v>
      </c>
      <c r="B27" s="41"/>
      <c r="C27" s="41" t="s">
        <v>355</v>
      </c>
      <c r="D27" s="41" t="s">
        <v>5</v>
      </c>
      <c r="E27" s="42">
        <v>24</v>
      </c>
      <c r="F27" s="2"/>
      <c r="G27" s="7">
        <f t="shared" si="0"/>
        <v>0</v>
      </c>
    </row>
    <row r="28" spans="1:7" ht="21" x14ac:dyDescent="0.25">
      <c r="A28" s="68">
        <v>17</v>
      </c>
      <c r="B28" s="41"/>
      <c r="C28" s="41" t="s">
        <v>356</v>
      </c>
      <c r="D28" s="41" t="s">
        <v>5</v>
      </c>
      <c r="E28" s="42">
        <v>24</v>
      </c>
      <c r="F28" s="2"/>
      <c r="G28" s="7">
        <f t="shared" si="0"/>
        <v>0</v>
      </c>
    </row>
    <row r="29" spans="1:7" x14ac:dyDescent="0.25">
      <c r="A29" s="68">
        <v>18</v>
      </c>
      <c r="B29" s="41"/>
      <c r="C29" s="41" t="s">
        <v>357</v>
      </c>
      <c r="D29" s="41" t="s">
        <v>358</v>
      </c>
      <c r="E29" s="42">
        <v>24</v>
      </c>
      <c r="F29" s="2"/>
      <c r="G29" s="7">
        <f t="shared" si="0"/>
        <v>0</v>
      </c>
    </row>
    <row r="30" spans="1:7" x14ac:dyDescent="0.25">
      <c r="A30" s="68">
        <v>19</v>
      </c>
      <c r="B30" s="41"/>
      <c r="C30" s="41" t="s">
        <v>359</v>
      </c>
      <c r="D30" s="41" t="s">
        <v>358</v>
      </c>
      <c r="E30" s="42">
        <v>24</v>
      </c>
      <c r="F30" s="2"/>
      <c r="G30" s="7">
        <f t="shared" si="0"/>
        <v>0</v>
      </c>
    </row>
    <row r="31" spans="1:7" ht="31.5" x14ac:dyDescent="0.25">
      <c r="A31" s="9" t="s">
        <v>247</v>
      </c>
      <c r="B31" s="34" t="s">
        <v>328</v>
      </c>
      <c r="C31" s="35" t="s">
        <v>360</v>
      </c>
      <c r="D31" s="30" t="s">
        <v>5</v>
      </c>
      <c r="E31" s="30">
        <v>1</v>
      </c>
      <c r="F31" s="2"/>
      <c r="G31" s="6"/>
    </row>
    <row r="32" spans="1:7" ht="52.5" x14ac:dyDescent="0.25">
      <c r="A32" s="68">
        <v>20</v>
      </c>
      <c r="B32" s="41"/>
      <c r="C32" s="41" t="s">
        <v>808</v>
      </c>
      <c r="D32" s="41" t="s">
        <v>65</v>
      </c>
      <c r="E32" s="42">
        <v>624</v>
      </c>
      <c r="F32" s="2"/>
      <c r="G32" s="7">
        <f t="shared" si="0"/>
        <v>0</v>
      </c>
    </row>
    <row r="33" spans="1:7" ht="52.5" x14ac:dyDescent="0.25">
      <c r="A33" s="68">
        <v>21</v>
      </c>
      <c r="B33" s="41"/>
      <c r="C33" s="41" t="s">
        <v>809</v>
      </c>
      <c r="D33" s="41" t="s">
        <v>65</v>
      </c>
      <c r="E33" s="42">
        <v>624</v>
      </c>
      <c r="F33" s="2"/>
      <c r="G33" s="7">
        <f t="shared" si="0"/>
        <v>0</v>
      </c>
    </row>
    <row r="34" spans="1:7" ht="52.5" x14ac:dyDescent="0.25">
      <c r="A34" s="67">
        <v>22</v>
      </c>
      <c r="B34" s="41"/>
      <c r="C34" s="41" t="s">
        <v>807</v>
      </c>
      <c r="D34" s="41" t="s">
        <v>65</v>
      </c>
      <c r="E34" s="42">
        <v>624</v>
      </c>
      <c r="F34" s="2"/>
      <c r="G34" s="7">
        <f t="shared" ref="G34" si="1">E34*F34</f>
        <v>0</v>
      </c>
    </row>
    <row r="35" spans="1:7" ht="31.5" x14ac:dyDescent="0.25">
      <c r="A35" s="9" t="s">
        <v>251</v>
      </c>
      <c r="B35" s="34" t="s">
        <v>328</v>
      </c>
      <c r="C35" s="35" t="s">
        <v>361</v>
      </c>
      <c r="D35" s="30" t="s">
        <v>5</v>
      </c>
      <c r="E35" s="30">
        <v>1</v>
      </c>
      <c r="F35" s="2"/>
      <c r="G35" s="6"/>
    </row>
    <row r="36" spans="1:7" ht="33.75" customHeight="1" x14ac:dyDescent="0.25">
      <c r="A36" s="68">
        <v>23</v>
      </c>
      <c r="B36" s="41"/>
      <c r="C36" s="41" t="s">
        <v>810</v>
      </c>
      <c r="D36" s="41" t="s">
        <v>8</v>
      </c>
      <c r="E36" s="42">
        <v>2150</v>
      </c>
      <c r="F36" s="2"/>
      <c r="G36" s="7">
        <f t="shared" si="0"/>
        <v>0</v>
      </c>
    </row>
    <row r="37" spans="1:7" ht="31.5" x14ac:dyDescent="0.25">
      <c r="A37" s="9" t="s">
        <v>256</v>
      </c>
      <c r="B37" s="34" t="s">
        <v>328</v>
      </c>
      <c r="C37" s="35" t="s">
        <v>362</v>
      </c>
      <c r="D37" s="30" t="s">
        <v>5</v>
      </c>
      <c r="E37" s="30">
        <v>1</v>
      </c>
      <c r="F37" s="2"/>
      <c r="G37" s="6"/>
    </row>
    <row r="38" spans="1:7" ht="42" x14ac:dyDescent="0.25">
      <c r="A38" s="68">
        <v>24</v>
      </c>
      <c r="B38" s="41"/>
      <c r="C38" s="41" t="s">
        <v>363</v>
      </c>
      <c r="D38" s="41" t="s">
        <v>13</v>
      </c>
      <c r="E38" s="42">
        <v>34.56</v>
      </c>
      <c r="F38" s="2"/>
      <c r="G38" s="7">
        <f t="shared" si="0"/>
        <v>0</v>
      </c>
    </row>
    <row r="39" spans="1:7" x14ac:dyDescent="0.25">
      <c r="A39" s="68">
        <v>25</v>
      </c>
      <c r="B39" s="41"/>
      <c r="C39" s="41" t="s">
        <v>364</v>
      </c>
      <c r="D39" s="41" t="s">
        <v>13</v>
      </c>
      <c r="E39" s="42">
        <v>6.48</v>
      </c>
      <c r="F39" s="2"/>
      <c r="G39" s="7">
        <f t="shared" si="0"/>
        <v>0</v>
      </c>
    </row>
    <row r="40" spans="1:7" ht="21" x14ac:dyDescent="0.25">
      <c r="A40" s="68">
        <v>26</v>
      </c>
      <c r="B40" s="41"/>
      <c r="C40" s="41" t="s">
        <v>365</v>
      </c>
      <c r="D40" s="41" t="s">
        <v>13</v>
      </c>
      <c r="E40" s="42">
        <v>6.48</v>
      </c>
      <c r="F40" s="2"/>
      <c r="G40" s="7">
        <f t="shared" si="0"/>
        <v>0</v>
      </c>
    </row>
    <row r="41" spans="1:7" ht="21" x14ac:dyDescent="0.25">
      <c r="A41" s="68">
        <v>27</v>
      </c>
      <c r="B41" s="41"/>
      <c r="C41" s="41" t="s">
        <v>366</v>
      </c>
      <c r="D41" s="41" t="s">
        <v>65</v>
      </c>
      <c r="E41" s="42">
        <v>1</v>
      </c>
      <c r="F41" s="2"/>
      <c r="G41" s="7">
        <f t="shared" si="0"/>
        <v>0</v>
      </c>
    </row>
    <row r="42" spans="1:7" x14ac:dyDescent="0.25">
      <c r="A42" s="68">
        <v>28</v>
      </c>
      <c r="B42" s="41"/>
      <c r="C42" s="41" t="s">
        <v>367</v>
      </c>
      <c r="D42" s="41" t="s">
        <v>65</v>
      </c>
      <c r="E42" s="42">
        <v>1</v>
      </c>
      <c r="F42" s="2"/>
      <c r="G42" s="7">
        <f t="shared" si="0"/>
        <v>0</v>
      </c>
    </row>
    <row r="43" spans="1:7" x14ac:dyDescent="0.25">
      <c r="A43" s="68">
        <v>29</v>
      </c>
      <c r="B43" s="41"/>
      <c r="C43" s="41" t="s">
        <v>368</v>
      </c>
      <c r="D43" s="41" t="s">
        <v>65</v>
      </c>
      <c r="E43" s="42">
        <v>24</v>
      </c>
      <c r="F43" s="2"/>
      <c r="G43" s="7">
        <f t="shared" si="0"/>
        <v>0</v>
      </c>
    </row>
    <row r="44" spans="1:7" x14ac:dyDescent="0.25">
      <c r="A44" s="68">
        <v>30</v>
      </c>
      <c r="B44" s="41"/>
      <c r="C44" s="41" t="s">
        <v>369</v>
      </c>
      <c r="D44" s="41" t="s">
        <v>65</v>
      </c>
      <c r="E44" s="42">
        <v>24</v>
      </c>
      <c r="F44" s="2"/>
      <c r="G44" s="7">
        <f t="shared" si="0"/>
        <v>0</v>
      </c>
    </row>
    <row r="45" spans="1:7" ht="21" x14ac:dyDescent="0.25">
      <c r="A45" s="68">
        <v>31</v>
      </c>
      <c r="B45" s="41"/>
      <c r="C45" s="41" t="s">
        <v>370</v>
      </c>
      <c r="D45" s="41" t="s">
        <v>65</v>
      </c>
      <c r="E45" s="42">
        <v>24</v>
      </c>
      <c r="F45" s="2"/>
      <c r="G45" s="7">
        <f t="shared" si="0"/>
        <v>0</v>
      </c>
    </row>
    <row r="46" spans="1:7" x14ac:dyDescent="0.25">
      <c r="A46" s="68">
        <v>32</v>
      </c>
      <c r="B46" s="41"/>
      <c r="C46" s="41" t="s">
        <v>371</v>
      </c>
      <c r="D46" s="41" t="s">
        <v>65</v>
      </c>
      <c r="E46" s="42">
        <v>1</v>
      </c>
      <c r="F46" s="2"/>
      <c r="G46" s="7">
        <f t="shared" si="0"/>
        <v>0</v>
      </c>
    </row>
    <row r="47" spans="1:7" ht="21" x14ac:dyDescent="0.25">
      <c r="A47" s="68">
        <v>33</v>
      </c>
      <c r="B47" s="41"/>
      <c r="C47" s="41" t="s">
        <v>372</v>
      </c>
      <c r="D47" s="41" t="s">
        <v>65</v>
      </c>
      <c r="E47" s="42">
        <v>1</v>
      </c>
      <c r="F47" s="2"/>
      <c r="G47" s="7">
        <f t="shared" si="0"/>
        <v>0</v>
      </c>
    </row>
    <row r="48" spans="1:7" x14ac:dyDescent="0.25">
      <c r="A48" s="68">
        <v>34</v>
      </c>
      <c r="B48" s="41"/>
      <c r="C48" s="41" t="s">
        <v>373</v>
      </c>
      <c r="D48" s="41" t="s">
        <v>65</v>
      </c>
      <c r="E48" s="42">
        <v>1</v>
      </c>
      <c r="F48" s="2"/>
      <c r="G48" s="7">
        <f t="shared" si="0"/>
        <v>0</v>
      </c>
    </row>
    <row r="49" spans="1:7" x14ac:dyDescent="0.25">
      <c r="A49" s="68">
        <v>35</v>
      </c>
      <c r="B49" s="41"/>
      <c r="C49" s="41" t="s">
        <v>374</v>
      </c>
      <c r="D49" s="41" t="s">
        <v>65</v>
      </c>
      <c r="E49" s="42">
        <v>1</v>
      </c>
      <c r="F49" s="2"/>
      <c r="G49" s="7">
        <f t="shared" si="0"/>
        <v>0</v>
      </c>
    </row>
    <row r="50" spans="1:7" x14ac:dyDescent="0.25">
      <c r="A50" s="68">
        <v>36</v>
      </c>
      <c r="B50" s="41"/>
      <c r="C50" s="41" t="s">
        <v>375</v>
      </c>
      <c r="D50" s="41" t="s">
        <v>28</v>
      </c>
      <c r="E50" s="42">
        <v>266</v>
      </c>
      <c r="F50" s="2"/>
      <c r="G50" s="7">
        <f t="shared" si="0"/>
        <v>0</v>
      </c>
    </row>
    <row r="51" spans="1:7" x14ac:dyDescent="0.25">
      <c r="A51" s="68">
        <v>37</v>
      </c>
      <c r="B51" s="41"/>
      <c r="C51" s="41" t="s">
        <v>376</v>
      </c>
      <c r="D51" s="41" t="s">
        <v>28</v>
      </c>
      <c r="E51" s="42">
        <v>30</v>
      </c>
      <c r="F51" s="2"/>
      <c r="G51" s="7">
        <f t="shared" si="0"/>
        <v>0</v>
      </c>
    </row>
    <row r="52" spans="1:7" ht="21" x14ac:dyDescent="0.25">
      <c r="A52" s="68">
        <v>38</v>
      </c>
      <c r="B52" s="41"/>
      <c r="C52" s="41" t="s">
        <v>377</v>
      </c>
      <c r="D52" s="41" t="s">
        <v>28</v>
      </c>
      <c r="E52" s="42">
        <v>5</v>
      </c>
      <c r="F52" s="2"/>
      <c r="G52" s="7">
        <f t="shared" si="0"/>
        <v>0</v>
      </c>
    </row>
    <row r="53" spans="1:7" ht="31.5" x14ac:dyDescent="0.25">
      <c r="A53" s="68">
        <v>39</v>
      </c>
      <c r="B53" s="41"/>
      <c r="C53" s="41" t="s">
        <v>378</v>
      </c>
      <c r="D53" s="41" t="s">
        <v>8</v>
      </c>
      <c r="E53" s="42">
        <v>25.92</v>
      </c>
      <c r="F53" s="2"/>
      <c r="G53" s="7">
        <f t="shared" si="0"/>
        <v>0</v>
      </c>
    </row>
    <row r="54" spans="1:7" ht="21" x14ac:dyDescent="0.25">
      <c r="A54" s="68">
        <v>40</v>
      </c>
      <c r="B54" s="41"/>
      <c r="C54" s="41" t="s">
        <v>379</v>
      </c>
      <c r="D54" s="41" t="s">
        <v>13</v>
      </c>
      <c r="E54" s="42">
        <v>25.92</v>
      </c>
      <c r="F54" s="2"/>
      <c r="G54" s="7">
        <f t="shared" si="0"/>
        <v>0</v>
      </c>
    </row>
    <row r="55" spans="1:7" ht="31.5" x14ac:dyDescent="0.25">
      <c r="A55" s="9" t="s">
        <v>258</v>
      </c>
      <c r="B55" s="34" t="s">
        <v>328</v>
      </c>
      <c r="C55" s="35" t="s">
        <v>380</v>
      </c>
      <c r="D55" s="30" t="s">
        <v>5</v>
      </c>
      <c r="E55" s="30">
        <v>1</v>
      </c>
      <c r="F55" s="2"/>
      <c r="G55" s="6"/>
    </row>
    <row r="56" spans="1:7" x14ac:dyDescent="0.25">
      <c r="A56" s="68">
        <v>41</v>
      </c>
      <c r="B56" s="41"/>
      <c r="C56" s="41" t="s">
        <v>351</v>
      </c>
      <c r="D56" s="41" t="s">
        <v>8</v>
      </c>
      <c r="E56" s="42">
        <v>312</v>
      </c>
      <c r="F56" s="2"/>
      <c r="G56" s="7">
        <f t="shared" si="0"/>
        <v>0</v>
      </c>
    </row>
    <row r="57" spans="1:7" ht="31.5" x14ac:dyDescent="0.25">
      <c r="A57" s="68">
        <v>42</v>
      </c>
      <c r="B57" s="41"/>
      <c r="C57" s="41" t="s">
        <v>381</v>
      </c>
      <c r="D57" s="41" t="s">
        <v>342</v>
      </c>
      <c r="E57" s="42">
        <v>2.52E-2</v>
      </c>
      <c r="F57" s="2"/>
      <c r="G57" s="7">
        <f t="shared" si="0"/>
        <v>0</v>
      </c>
    </row>
    <row r="58" spans="1:7" ht="32.25" thickBot="1" x14ac:dyDescent="0.3">
      <c r="A58" s="68">
        <v>43</v>
      </c>
      <c r="B58" s="41"/>
      <c r="C58" s="41" t="s">
        <v>382</v>
      </c>
      <c r="D58" s="41" t="s">
        <v>342</v>
      </c>
      <c r="E58" s="42">
        <v>2.52E-2</v>
      </c>
      <c r="F58" s="2"/>
      <c r="G58" s="7">
        <f t="shared" si="0"/>
        <v>0</v>
      </c>
    </row>
    <row r="59" spans="1:7" ht="15.75" thickBot="1" x14ac:dyDescent="0.3">
      <c r="A59" s="12"/>
      <c r="B59" s="12"/>
      <c r="C59" s="12"/>
      <c r="D59" s="12"/>
      <c r="E59" s="12"/>
      <c r="F59" s="38" t="s">
        <v>64</v>
      </c>
      <c r="G59" s="39">
        <f>SUM(G9,G19,G25,G31,G35,G37,G55)</f>
        <v>0</v>
      </c>
    </row>
  </sheetData>
  <mergeCells count="4">
    <mergeCell ref="A2:G2"/>
    <mergeCell ref="A3:G3"/>
    <mergeCell ref="A4:G4"/>
    <mergeCell ref="A5:G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7"/>
  <sheetViews>
    <sheetView workbookViewId="0">
      <selection activeCell="A3" sqref="A3:G3"/>
    </sheetView>
  </sheetViews>
  <sheetFormatPr defaultRowHeight="15" x14ac:dyDescent="0.25"/>
  <cols>
    <col min="1" max="1" width="4.140625" bestFit="1" customWidth="1"/>
    <col min="2" max="2" width="12" bestFit="1" customWidth="1"/>
    <col min="3" max="3" width="32.28515625" customWidth="1"/>
    <col min="4" max="4" width="5.85546875" bestFit="1" customWidth="1"/>
    <col min="5" max="5" width="10.85546875" bestFit="1" customWidth="1"/>
    <col min="6" max="6" width="20.42578125" bestFit="1" customWidth="1"/>
    <col min="7" max="7" width="18.140625" bestFit="1" customWidth="1"/>
  </cols>
  <sheetData>
    <row r="2" spans="1:7" x14ac:dyDescent="0.25">
      <c r="A2" s="69" t="s">
        <v>814</v>
      </c>
      <c r="B2" s="69"/>
      <c r="C2" s="69"/>
      <c r="D2" s="69"/>
      <c r="E2" s="69"/>
      <c r="F2" s="69"/>
      <c r="G2" s="69"/>
    </row>
    <row r="3" spans="1:7" x14ac:dyDescent="0.25">
      <c r="A3" s="70" t="s">
        <v>60</v>
      </c>
      <c r="B3" s="70"/>
      <c r="C3" s="70"/>
      <c r="D3" s="70"/>
      <c r="E3" s="70"/>
      <c r="F3" s="70"/>
      <c r="G3" s="70"/>
    </row>
    <row r="4" spans="1:7" x14ac:dyDescent="0.25">
      <c r="A4" s="71" t="s">
        <v>114</v>
      </c>
      <c r="B4" s="71"/>
      <c r="C4" s="71"/>
      <c r="D4" s="71"/>
      <c r="E4" s="71"/>
      <c r="F4" s="71"/>
      <c r="G4" s="71"/>
    </row>
    <row r="5" spans="1:7" x14ac:dyDescent="0.25">
      <c r="A5" s="69" t="s">
        <v>431</v>
      </c>
      <c r="B5" s="69"/>
      <c r="C5" s="69"/>
      <c r="D5" s="69"/>
      <c r="E5" s="69"/>
      <c r="F5" s="69"/>
      <c r="G5" s="69"/>
    </row>
    <row r="7" spans="1:7" x14ac:dyDescent="0.25">
      <c r="A7" s="4"/>
      <c r="B7" s="4"/>
      <c r="C7" s="4"/>
      <c r="D7" s="4"/>
      <c r="E7" s="4"/>
      <c r="F7" s="4"/>
      <c r="G7" s="4"/>
    </row>
    <row r="8" spans="1:7" x14ac:dyDescent="0.25">
      <c r="A8" s="1" t="s">
        <v>0</v>
      </c>
      <c r="B8" s="1" t="s">
        <v>1</v>
      </c>
      <c r="C8" s="1" t="s">
        <v>2</v>
      </c>
      <c r="D8" s="1" t="s">
        <v>3</v>
      </c>
      <c r="E8" s="1" t="s">
        <v>62</v>
      </c>
      <c r="F8" s="1" t="s">
        <v>63</v>
      </c>
      <c r="G8" s="1" t="s">
        <v>61</v>
      </c>
    </row>
    <row r="9" spans="1:7" ht="31.5" x14ac:dyDescent="0.25">
      <c r="A9" s="29" t="s">
        <v>196</v>
      </c>
      <c r="B9" s="34" t="s">
        <v>383</v>
      </c>
      <c r="C9" s="35" t="s">
        <v>384</v>
      </c>
      <c r="D9" s="30" t="s">
        <v>5</v>
      </c>
      <c r="E9" s="30">
        <v>1</v>
      </c>
      <c r="F9" s="2"/>
      <c r="G9" s="6"/>
    </row>
    <row r="10" spans="1:7" ht="21" x14ac:dyDescent="0.25">
      <c r="A10" s="31" t="s">
        <v>6</v>
      </c>
      <c r="B10" s="32"/>
      <c r="C10" s="32" t="s">
        <v>385</v>
      </c>
      <c r="D10" s="32" t="s">
        <v>65</v>
      </c>
      <c r="E10" s="33">
        <v>2</v>
      </c>
      <c r="F10" s="2"/>
      <c r="G10" s="7">
        <f t="shared" ref="G10:G46" si="0">E10*F10</f>
        <v>0</v>
      </c>
    </row>
    <row r="11" spans="1:7" ht="21" x14ac:dyDescent="0.25">
      <c r="A11" s="31" t="s">
        <v>9</v>
      </c>
      <c r="B11" s="32"/>
      <c r="C11" s="32" t="s">
        <v>386</v>
      </c>
      <c r="D11" s="32" t="s">
        <v>65</v>
      </c>
      <c r="E11" s="33">
        <v>3</v>
      </c>
      <c r="F11" s="2"/>
      <c r="G11" s="7">
        <f t="shared" si="0"/>
        <v>0</v>
      </c>
    </row>
    <row r="12" spans="1:7" ht="21" x14ac:dyDescent="0.25">
      <c r="A12" s="31" t="s">
        <v>111</v>
      </c>
      <c r="B12" s="32"/>
      <c r="C12" s="32" t="s">
        <v>387</v>
      </c>
      <c r="D12" s="32" t="s">
        <v>65</v>
      </c>
      <c r="E12" s="33">
        <v>2</v>
      </c>
      <c r="F12" s="2"/>
      <c r="G12" s="7">
        <f t="shared" si="0"/>
        <v>0</v>
      </c>
    </row>
    <row r="13" spans="1:7" ht="21" x14ac:dyDescent="0.25">
      <c r="A13" s="31" t="s">
        <v>112</v>
      </c>
      <c r="B13" s="32"/>
      <c r="C13" s="32" t="s">
        <v>388</v>
      </c>
      <c r="D13" s="32" t="s">
        <v>65</v>
      </c>
      <c r="E13" s="33">
        <v>1</v>
      </c>
      <c r="F13" s="2"/>
      <c r="G13" s="7">
        <f t="shared" si="0"/>
        <v>0</v>
      </c>
    </row>
    <row r="14" spans="1:7" ht="21" x14ac:dyDescent="0.25">
      <c r="A14" s="31" t="s">
        <v>113</v>
      </c>
      <c r="B14" s="32"/>
      <c r="C14" s="32" t="s">
        <v>389</v>
      </c>
      <c r="D14" s="32" t="s">
        <v>65</v>
      </c>
      <c r="E14" s="33">
        <v>1</v>
      </c>
      <c r="F14" s="2"/>
      <c r="G14" s="7">
        <f t="shared" si="0"/>
        <v>0</v>
      </c>
    </row>
    <row r="15" spans="1:7" ht="21" x14ac:dyDescent="0.25">
      <c r="A15" s="31" t="s">
        <v>231</v>
      </c>
      <c r="B15" s="32"/>
      <c r="C15" s="32" t="s">
        <v>390</v>
      </c>
      <c r="D15" s="32" t="s">
        <v>65</v>
      </c>
      <c r="E15" s="33">
        <v>1</v>
      </c>
      <c r="F15" s="2"/>
      <c r="G15" s="7">
        <f t="shared" si="0"/>
        <v>0</v>
      </c>
    </row>
    <row r="16" spans="1:7" ht="31.5" x14ac:dyDescent="0.25">
      <c r="A16" s="29" t="s">
        <v>203</v>
      </c>
      <c r="B16" s="34" t="s">
        <v>383</v>
      </c>
      <c r="C16" s="35" t="s">
        <v>391</v>
      </c>
      <c r="D16" s="30" t="s">
        <v>5</v>
      </c>
      <c r="E16" s="30">
        <v>1</v>
      </c>
      <c r="F16" s="2"/>
      <c r="G16" s="6"/>
    </row>
    <row r="17" spans="1:7" ht="21" x14ac:dyDescent="0.25">
      <c r="A17" s="31" t="s">
        <v>11</v>
      </c>
      <c r="B17" s="32"/>
      <c r="C17" s="32" t="s">
        <v>392</v>
      </c>
      <c r="D17" s="32" t="s">
        <v>65</v>
      </c>
      <c r="E17" s="33">
        <v>2</v>
      </c>
      <c r="F17" s="2"/>
      <c r="G17" s="7">
        <f t="shared" si="0"/>
        <v>0</v>
      </c>
    </row>
    <row r="18" spans="1:7" ht="21" x14ac:dyDescent="0.25">
      <c r="A18" s="31" t="s">
        <v>12</v>
      </c>
      <c r="B18" s="32"/>
      <c r="C18" s="32" t="s">
        <v>393</v>
      </c>
      <c r="D18" s="32" t="s">
        <v>65</v>
      </c>
      <c r="E18" s="33">
        <v>3</v>
      </c>
      <c r="F18" s="2"/>
      <c r="G18" s="7">
        <f t="shared" si="0"/>
        <v>0</v>
      </c>
    </row>
    <row r="19" spans="1:7" ht="21" x14ac:dyDescent="0.25">
      <c r="A19" s="31" t="s">
        <v>15</v>
      </c>
      <c r="B19" s="32"/>
      <c r="C19" s="32" t="s">
        <v>394</v>
      </c>
      <c r="D19" s="32" t="s">
        <v>65</v>
      </c>
      <c r="E19" s="33">
        <v>2</v>
      </c>
      <c r="F19" s="2"/>
      <c r="G19" s="7">
        <f t="shared" si="0"/>
        <v>0</v>
      </c>
    </row>
    <row r="20" spans="1:7" ht="21" x14ac:dyDescent="0.25">
      <c r="A20" s="31" t="s">
        <v>17</v>
      </c>
      <c r="B20" s="32"/>
      <c r="C20" s="32" t="s">
        <v>395</v>
      </c>
      <c r="D20" s="32" t="s">
        <v>65</v>
      </c>
      <c r="E20" s="33">
        <v>1</v>
      </c>
      <c r="F20" s="2"/>
      <c r="G20" s="7">
        <f t="shared" si="0"/>
        <v>0</v>
      </c>
    </row>
    <row r="21" spans="1:7" ht="21" x14ac:dyDescent="0.25">
      <c r="A21" s="31" t="s">
        <v>19</v>
      </c>
      <c r="B21" s="32"/>
      <c r="C21" s="32" t="s">
        <v>396</v>
      </c>
      <c r="D21" s="32" t="s">
        <v>65</v>
      </c>
      <c r="E21" s="33">
        <v>1</v>
      </c>
      <c r="F21" s="2"/>
      <c r="G21" s="7">
        <f t="shared" si="0"/>
        <v>0</v>
      </c>
    </row>
    <row r="22" spans="1:7" ht="21" x14ac:dyDescent="0.25">
      <c r="A22" s="31" t="s">
        <v>23</v>
      </c>
      <c r="B22" s="32"/>
      <c r="C22" s="32" t="s">
        <v>397</v>
      </c>
      <c r="D22" s="32" t="s">
        <v>65</v>
      </c>
      <c r="E22" s="33">
        <v>1</v>
      </c>
      <c r="F22" s="2"/>
      <c r="G22" s="7">
        <f t="shared" si="0"/>
        <v>0</v>
      </c>
    </row>
    <row r="23" spans="1:7" ht="31.5" x14ac:dyDescent="0.25">
      <c r="A23" s="29" t="s">
        <v>206</v>
      </c>
      <c r="B23" s="34" t="s">
        <v>383</v>
      </c>
      <c r="C23" s="35" t="s">
        <v>398</v>
      </c>
      <c r="D23" s="30" t="s">
        <v>5</v>
      </c>
      <c r="E23" s="30">
        <v>1</v>
      </c>
      <c r="F23" s="2"/>
      <c r="G23" s="6"/>
    </row>
    <row r="24" spans="1:7" ht="21" x14ac:dyDescent="0.25">
      <c r="A24" s="31" t="s">
        <v>35</v>
      </c>
      <c r="B24" s="32"/>
      <c r="C24" s="32" t="s">
        <v>399</v>
      </c>
      <c r="D24" s="32" t="s">
        <v>342</v>
      </c>
      <c r="E24" s="33">
        <v>1.9E-2</v>
      </c>
      <c r="F24" s="2"/>
      <c r="G24" s="7">
        <f t="shared" si="0"/>
        <v>0</v>
      </c>
    </row>
    <row r="25" spans="1:7" ht="31.5" x14ac:dyDescent="0.25">
      <c r="A25" s="31" t="s">
        <v>36</v>
      </c>
      <c r="B25" s="32"/>
      <c r="C25" s="32" t="s">
        <v>400</v>
      </c>
      <c r="D25" s="32" t="s">
        <v>8</v>
      </c>
      <c r="E25" s="33">
        <v>187.5</v>
      </c>
      <c r="F25" s="2"/>
      <c r="G25" s="7">
        <f t="shared" si="0"/>
        <v>0</v>
      </c>
    </row>
    <row r="26" spans="1:7" ht="31.5" x14ac:dyDescent="0.25">
      <c r="A26" s="29" t="s">
        <v>247</v>
      </c>
      <c r="B26" s="34" t="s">
        <v>383</v>
      </c>
      <c r="C26" s="35" t="s">
        <v>401</v>
      </c>
      <c r="D26" s="30" t="s">
        <v>5</v>
      </c>
      <c r="E26" s="30">
        <v>1</v>
      </c>
      <c r="F26" s="2"/>
      <c r="G26" s="6"/>
    </row>
    <row r="27" spans="1:7" ht="52.5" x14ac:dyDescent="0.25">
      <c r="A27" s="31" t="s">
        <v>41</v>
      </c>
      <c r="B27" s="32"/>
      <c r="C27" s="32" t="s">
        <v>402</v>
      </c>
      <c r="D27" s="32" t="s">
        <v>13</v>
      </c>
      <c r="E27" s="33">
        <v>0.14000000000000001</v>
      </c>
      <c r="F27" s="2"/>
      <c r="G27" s="7">
        <f t="shared" si="0"/>
        <v>0</v>
      </c>
    </row>
    <row r="28" spans="1:7" ht="52.5" x14ac:dyDescent="0.25">
      <c r="A28" s="31" t="s">
        <v>42</v>
      </c>
      <c r="B28" s="32"/>
      <c r="C28" s="32" t="s">
        <v>403</v>
      </c>
      <c r="D28" s="32" t="s">
        <v>13</v>
      </c>
      <c r="E28" s="33">
        <v>0.6</v>
      </c>
      <c r="F28" s="2"/>
      <c r="G28" s="7">
        <f t="shared" si="0"/>
        <v>0</v>
      </c>
    </row>
    <row r="29" spans="1:7" ht="52.5" x14ac:dyDescent="0.25">
      <c r="A29" s="31" t="s">
        <v>43</v>
      </c>
      <c r="B29" s="32"/>
      <c r="C29" s="32" t="s">
        <v>404</v>
      </c>
      <c r="D29" s="32" t="s">
        <v>13</v>
      </c>
      <c r="E29" s="33">
        <v>0.48</v>
      </c>
      <c r="F29" s="2"/>
      <c r="G29" s="7">
        <f t="shared" si="0"/>
        <v>0</v>
      </c>
    </row>
    <row r="30" spans="1:7" ht="52.5" x14ac:dyDescent="0.25">
      <c r="A30" s="31" t="s">
        <v>101</v>
      </c>
      <c r="B30" s="32"/>
      <c r="C30" s="32" t="s">
        <v>405</v>
      </c>
      <c r="D30" s="32" t="s">
        <v>13</v>
      </c>
      <c r="E30" s="33">
        <v>0.3</v>
      </c>
      <c r="F30" s="2"/>
      <c r="G30" s="7">
        <f t="shared" si="0"/>
        <v>0</v>
      </c>
    </row>
    <row r="31" spans="1:7" ht="52.5" x14ac:dyDescent="0.25">
      <c r="A31" s="31" t="s">
        <v>44</v>
      </c>
      <c r="B31" s="32"/>
      <c r="C31" s="32" t="s">
        <v>406</v>
      </c>
      <c r="D31" s="32" t="s">
        <v>13</v>
      </c>
      <c r="E31" s="33">
        <v>0.42</v>
      </c>
      <c r="F31" s="2"/>
      <c r="G31" s="7">
        <f t="shared" si="0"/>
        <v>0</v>
      </c>
    </row>
    <row r="32" spans="1:7" ht="52.5" x14ac:dyDescent="0.25">
      <c r="A32" s="31" t="s">
        <v>407</v>
      </c>
      <c r="B32" s="32"/>
      <c r="C32" s="32" t="s">
        <v>408</v>
      </c>
      <c r="D32" s="32" t="s">
        <v>13</v>
      </c>
      <c r="E32" s="33">
        <v>0.77</v>
      </c>
      <c r="F32" s="2"/>
      <c r="G32" s="7">
        <f t="shared" si="0"/>
        <v>0</v>
      </c>
    </row>
    <row r="33" spans="1:7" ht="31.5" x14ac:dyDescent="0.25">
      <c r="A33" s="29" t="s">
        <v>251</v>
      </c>
      <c r="B33" s="34" t="s">
        <v>383</v>
      </c>
      <c r="C33" s="35" t="s">
        <v>409</v>
      </c>
      <c r="D33" s="30" t="s">
        <v>5</v>
      </c>
      <c r="E33" s="30">
        <v>1</v>
      </c>
      <c r="F33" s="2"/>
      <c r="G33" s="6"/>
    </row>
    <row r="34" spans="1:7" ht="52.5" x14ac:dyDescent="0.25">
      <c r="A34" s="31" t="s">
        <v>50</v>
      </c>
      <c r="B34" s="32"/>
      <c r="C34" s="32" t="s">
        <v>410</v>
      </c>
      <c r="D34" s="32" t="s">
        <v>411</v>
      </c>
      <c r="E34" s="33">
        <v>0.1</v>
      </c>
      <c r="F34" s="2"/>
      <c r="G34" s="7">
        <f t="shared" si="0"/>
        <v>0</v>
      </c>
    </row>
    <row r="35" spans="1:7" ht="52.5" x14ac:dyDescent="0.25">
      <c r="A35" s="31" t="s">
        <v>51</v>
      </c>
      <c r="B35" s="32"/>
      <c r="C35" s="32" t="s">
        <v>412</v>
      </c>
      <c r="D35" s="32" t="s">
        <v>411</v>
      </c>
      <c r="E35" s="33">
        <v>0.21</v>
      </c>
      <c r="F35" s="2"/>
      <c r="G35" s="7">
        <f t="shared" si="0"/>
        <v>0</v>
      </c>
    </row>
    <row r="36" spans="1:7" ht="52.5" x14ac:dyDescent="0.25">
      <c r="A36" s="31" t="s">
        <v>255</v>
      </c>
      <c r="B36" s="32"/>
      <c r="C36" s="32" t="s">
        <v>413</v>
      </c>
      <c r="D36" s="32" t="s">
        <v>411</v>
      </c>
      <c r="E36" s="33">
        <v>0.34</v>
      </c>
      <c r="F36" s="2"/>
      <c r="G36" s="7">
        <f t="shared" si="0"/>
        <v>0</v>
      </c>
    </row>
    <row r="37" spans="1:7" ht="52.5" x14ac:dyDescent="0.25">
      <c r="A37" s="31" t="s">
        <v>414</v>
      </c>
      <c r="B37" s="32"/>
      <c r="C37" s="32" t="s">
        <v>415</v>
      </c>
      <c r="D37" s="32" t="s">
        <v>411</v>
      </c>
      <c r="E37" s="33">
        <v>0.28000000000000003</v>
      </c>
      <c r="F37" s="2"/>
      <c r="G37" s="7">
        <f t="shared" si="0"/>
        <v>0</v>
      </c>
    </row>
    <row r="38" spans="1:7" ht="52.5" x14ac:dyDescent="0.25">
      <c r="A38" s="31" t="s">
        <v>416</v>
      </c>
      <c r="B38" s="32"/>
      <c r="C38" s="32" t="s">
        <v>417</v>
      </c>
      <c r="D38" s="32" t="s">
        <v>411</v>
      </c>
      <c r="E38" s="33">
        <v>0.45</v>
      </c>
      <c r="F38" s="2"/>
      <c r="G38" s="7">
        <f t="shared" si="0"/>
        <v>0</v>
      </c>
    </row>
    <row r="39" spans="1:7" ht="52.5" x14ac:dyDescent="0.25">
      <c r="A39" s="31" t="s">
        <v>418</v>
      </c>
      <c r="B39" s="32"/>
      <c r="C39" s="32" t="s">
        <v>419</v>
      </c>
      <c r="D39" s="32" t="s">
        <v>411</v>
      </c>
      <c r="E39" s="33">
        <v>0.88</v>
      </c>
      <c r="F39" s="2"/>
      <c r="G39" s="7">
        <f t="shared" si="0"/>
        <v>0</v>
      </c>
    </row>
    <row r="40" spans="1:7" ht="31.5" x14ac:dyDescent="0.25">
      <c r="A40" s="29" t="s">
        <v>256</v>
      </c>
      <c r="B40" s="34" t="s">
        <v>383</v>
      </c>
      <c r="C40" s="35" t="s">
        <v>420</v>
      </c>
      <c r="D40" s="30" t="s">
        <v>5</v>
      </c>
      <c r="E40" s="30">
        <v>1</v>
      </c>
      <c r="F40" s="2"/>
      <c r="G40" s="6"/>
    </row>
    <row r="41" spans="1:7" ht="52.5" x14ac:dyDescent="0.25">
      <c r="A41" s="31" t="s">
        <v>52</v>
      </c>
      <c r="B41" s="32"/>
      <c r="C41" s="32" t="s">
        <v>421</v>
      </c>
      <c r="D41" s="32" t="s">
        <v>411</v>
      </c>
      <c r="E41" s="33">
        <v>0.12</v>
      </c>
      <c r="F41" s="2"/>
      <c r="G41" s="7">
        <f t="shared" si="0"/>
        <v>0</v>
      </c>
    </row>
    <row r="42" spans="1:7" ht="52.5" x14ac:dyDescent="0.25">
      <c r="A42" s="31" t="s">
        <v>53</v>
      </c>
      <c r="B42" s="32"/>
      <c r="C42" s="32" t="s">
        <v>422</v>
      </c>
      <c r="D42" s="32" t="s">
        <v>411</v>
      </c>
      <c r="E42" s="33">
        <v>0.51</v>
      </c>
      <c r="F42" s="2"/>
      <c r="G42" s="7">
        <f t="shared" si="0"/>
        <v>0</v>
      </c>
    </row>
    <row r="43" spans="1:7" ht="52.5" x14ac:dyDescent="0.25">
      <c r="A43" s="31" t="s">
        <v>423</v>
      </c>
      <c r="B43" s="32"/>
      <c r="C43" s="32" t="s">
        <v>424</v>
      </c>
      <c r="D43" s="32" t="s">
        <v>411</v>
      </c>
      <c r="E43" s="33">
        <v>0.84</v>
      </c>
      <c r="F43" s="2"/>
      <c r="G43" s="7">
        <f t="shared" si="0"/>
        <v>0</v>
      </c>
    </row>
    <row r="44" spans="1:7" ht="52.5" x14ac:dyDescent="0.25">
      <c r="A44" s="31" t="s">
        <v>425</v>
      </c>
      <c r="B44" s="32"/>
      <c r="C44" s="32" t="s">
        <v>426</v>
      </c>
      <c r="D44" s="32" t="s">
        <v>411</v>
      </c>
      <c r="E44" s="33">
        <v>0.77</v>
      </c>
      <c r="F44" s="2"/>
      <c r="G44" s="7">
        <f t="shared" si="0"/>
        <v>0</v>
      </c>
    </row>
    <row r="45" spans="1:7" ht="52.5" x14ac:dyDescent="0.25">
      <c r="A45" s="31" t="s">
        <v>427</v>
      </c>
      <c r="B45" s="32"/>
      <c r="C45" s="32" t="s">
        <v>428</v>
      </c>
      <c r="D45" s="32" t="s">
        <v>411</v>
      </c>
      <c r="E45" s="33">
        <v>1.35</v>
      </c>
      <c r="F45" s="2"/>
      <c r="G45" s="7">
        <f t="shared" si="0"/>
        <v>0</v>
      </c>
    </row>
    <row r="46" spans="1:7" ht="53.25" thickBot="1" x14ac:dyDescent="0.3">
      <c r="A46" s="31" t="s">
        <v>429</v>
      </c>
      <c r="B46" s="32"/>
      <c r="C46" s="32" t="s">
        <v>430</v>
      </c>
      <c r="D46" s="32" t="s">
        <v>411</v>
      </c>
      <c r="E46" s="33">
        <v>2.62</v>
      </c>
      <c r="F46" s="2"/>
      <c r="G46" s="7">
        <f t="shared" si="0"/>
        <v>0</v>
      </c>
    </row>
    <row r="47" spans="1:7" ht="15.75" thickBot="1" x14ac:dyDescent="0.3">
      <c r="A47" s="43"/>
      <c r="B47" s="43"/>
      <c r="C47" s="43"/>
      <c r="D47" s="43"/>
      <c r="E47" s="43"/>
      <c r="F47" s="38" t="s">
        <v>64</v>
      </c>
      <c r="G47" s="39">
        <f>SUM(G9,G16,G23,G26,G33,G40)</f>
        <v>0</v>
      </c>
    </row>
  </sheetData>
  <mergeCells count="4">
    <mergeCell ref="A2:G2"/>
    <mergeCell ref="A3:G3"/>
    <mergeCell ref="A4:G4"/>
    <mergeCell ref="A5:G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A3" sqref="A3:G3"/>
    </sheetView>
  </sheetViews>
  <sheetFormatPr defaultRowHeight="15" x14ac:dyDescent="0.25"/>
  <cols>
    <col min="1" max="1" width="3.7109375" bestFit="1" customWidth="1"/>
    <col min="2" max="2" width="12" bestFit="1" customWidth="1"/>
    <col min="3" max="3" width="37.140625" customWidth="1"/>
    <col min="4" max="4" width="5.85546875" bestFit="1" customWidth="1"/>
    <col min="5" max="5" width="10.85546875" bestFit="1" customWidth="1"/>
    <col min="6" max="6" width="20.42578125" bestFit="1" customWidth="1"/>
    <col min="7" max="7" width="18.140625" bestFit="1" customWidth="1"/>
  </cols>
  <sheetData>
    <row r="2" spans="1:7" x14ac:dyDescent="0.25">
      <c r="A2" s="69" t="s">
        <v>814</v>
      </c>
      <c r="B2" s="69"/>
      <c r="C2" s="69"/>
      <c r="D2" s="69"/>
      <c r="E2" s="69"/>
      <c r="F2" s="69"/>
      <c r="G2" s="69"/>
    </row>
    <row r="3" spans="1:7" x14ac:dyDescent="0.25">
      <c r="A3" s="70" t="s">
        <v>60</v>
      </c>
      <c r="B3" s="70"/>
      <c r="C3" s="70"/>
      <c r="D3" s="70"/>
      <c r="E3" s="70"/>
      <c r="F3" s="70"/>
      <c r="G3" s="70"/>
    </row>
    <row r="4" spans="1:7" x14ac:dyDescent="0.25">
      <c r="A4" s="71" t="s">
        <v>114</v>
      </c>
      <c r="B4" s="71"/>
      <c r="C4" s="71"/>
      <c r="D4" s="71"/>
      <c r="E4" s="71"/>
      <c r="F4" s="71"/>
      <c r="G4" s="71"/>
    </row>
    <row r="5" spans="1:7" x14ac:dyDescent="0.25">
      <c r="A5" s="69" t="s">
        <v>447</v>
      </c>
      <c r="B5" s="69"/>
      <c r="C5" s="69"/>
      <c r="D5" s="69"/>
      <c r="E5" s="69"/>
      <c r="F5" s="69"/>
      <c r="G5" s="69"/>
    </row>
    <row r="7" spans="1:7" x14ac:dyDescent="0.25">
      <c r="A7" s="4"/>
      <c r="B7" s="4"/>
      <c r="C7" s="4"/>
      <c r="D7" s="4"/>
      <c r="E7" s="4"/>
      <c r="F7" s="4"/>
      <c r="G7" s="4"/>
    </row>
    <row r="8" spans="1:7" x14ac:dyDescent="0.25">
      <c r="A8" s="1" t="s">
        <v>0</v>
      </c>
      <c r="B8" s="1" t="s">
        <v>1</v>
      </c>
      <c r="C8" s="1" t="s">
        <v>2</v>
      </c>
      <c r="D8" s="1" t="s">
        <v>3</v>
      </c>
      <c r="E8" s="1" t="s">
        <v>62</v>
      </c>
      <c r="F8" s="1" t="s">
        <v>63</v>
      </c>
      <c r="G8" s="1" t="s">
        <v>61</v>
      </c>
    </row>
    <row r="9" spans="1:7" ht="31.5" x14ac:dyDescent="0.25">
      <c r="A9" s="29" t="s">
        <v>196</v>
      </c>
      <c r="B9" s="34" t="s">
        <v>432</v>
      </c>
      <c r="C9" s="35" t="s">
        <v>433</v>
      </c>
      <c r="D9" s="30" t="s">
        <v>5</v>
      </c>
      <c r="E9" s="30">
        <v>1</v>
      </c>
      <c r="F9" s="2"/>
      <c r="G9" s="6"/>
    </row>
    <row r="10" spans="1:7" ht="73.5" x14ac:dyDescent="0.25">
      <c r="A10" s="31" t="s">
        <v>196</v>
      </c>
      <c r="B10" s="32"/>
      <c r="C10" s="32" t="s">
        <v>434</v>
      </c>
      <c r="D10" s="32" t="s">
        <v>13</v>
      </c>
      <c r="E10" s="33">
        <v>1020</v>
      </c>
      <c r="F10" s="2"/>
      <c r="G10" s="7">
        <f t="shared" ref="G10:G23" si="0">E10*F10</f>
        <v>0</v>
      </c>
    </row>
    <row r="11" spans="1:7" ht="52.5" x14ac:dyDescent="0.25">
      <c r="A11" s="31" t="s">
        <v>203</v>
      </c>
      <c r="B11" s="32"/>
      <c r="C11" s="32" t="s">
        <v>435</v>
      </c>
      <c r="D11" s="32" t="s">
        <v>13</v>
      </c>
      <c r="E11" s="33">
        <v>21</v>
      </c>
      <c r="F11" s="2"/>
      <c r="G11" s="7">
        <f t="shared" si="0"/>
        <v>0</v>
      </c>
    </row>
    <row r="12" spans="1:7" x14ac:dyDescent="0.25">
      <c r="A12" s="31" t="s">
        <v>206</v>
      </c>
      <c r="B12" s="32"/>
      <c r="C12" s="32" t="s">
        <v>436</v>
      </c>
      <c r="D12" s="32" t="s">
        <v>437</v>
      </c>
      <c r="E12" s="33">
        <v>2</v>
      </c>
      <c r="F12" s="2"/>
      <c r="G12" s="7">
        <f t="shared" si="0"/>
        <v>0</v>
      </c>
    </row>
    <row r="13" spans="1:7" ht="42" x14ac:dyDescent="0.25">
      <c r="A13" s="31" t="s">
        <v>247</v>
      </c>
      <c r="B13" s="32"/>
      <c r="C13" s="32" t="s">
        <v>438</v>
      </c>
      <c r="D13" s="32" t="s">
        <v>21</v>
      </c>
      <c r="E13" s="33">
        <v>1.6</v>
      </c>
      <c r="F13" s="2"/>
      <c r="G13" s="7">
        <f t="shared" si="0"/>
        <v>0</v>
      </c>
    </row>
    <row r="14" spans="1:7" ht="52.5" x14ac:dyDescent="0.25">
      <c r="A14" s="31" t="s">
        <v>251</v>
      </c>
      <c r="B14" s="32"/>
      <c r="C14" s="32" t="s">
        <v>439</v>
      </c>
      <c r="D14" s="32" t="s">
        <v>21</v>
      </c>
      <c r="E14" s="33">
        <v>1.6</v>
      </c>
      <c r="F14" s="2"/>
      <c r="G14" s="7">
        <f t="shared" si="0"/>
        <v>0</v>
      </c>
    </row>
    <row r="15" spans="1:7" ht="21" x14ac:dyDescent="0.25">
      <c r="A15" s="31" t="s">
        <v>256</v>
      </c>
      <c r="B15" s="32"/>
      <c r="C15" s="32" t="s">
        <v>440</v>
      </c>
      <c r="D15" s="32" t="s">
        <v>437</v>
      </c>
      <c r="E15" s="33">
        <v>4</v>
      </c>
      <c r="F15" s="2"/>
      <c r="G15" s="7">
        <f t="shared" si="0"/>
        <v>0</v>
      </c>
    </row>
    <row r="16" spans="1:7" ht="52.5" x14ac:dyDescent="0.25">
      <c r="A16" s="31" t="s">
        <v>258</v>
      </c>
      <c r="B16" s="32"/>
      <c r="C16" s="32" t="s">
        <v>441</v>
      </c>
      <c r="D16" s="32" t="s">
        <v>13</v>
      </c>
      <c r="E16" s="33">
        <v>2</v>
      </c>
      <c r="F16" s="2"/>
      <c r="G16" s="7">
        <f t="shared" si="0"/>
        <v>0</v>
      </c>
    </row>
    <row r="17" spans="1:7" ht="42" x14ac:dyDescent="0.25">
      <c r="A17" s="31" t="s">
        <v>280</v>
      </c>
      <c r="B17" s="32"/>
      <c r="C17" s="32" t="s">
        <v>442</v>
      </c>
      <c r="D17" s="32" t="s">
        <v>13</v>
      </c>
      <c r="E17" s="33">
        <v>2</v>
      </c>
      <c r="F17" s="2"/>
      <c r="G17" s="7">
        <f t="shared" si="0"/>
        <v>0</v>
      </c>
    </row>
    <row r="18" spans="1:7" ht="52.5" x14ac:dyDescent="0.25">
      <c r="A18" s="31" t="s">
        <v>285</v>
      </c>
      <c r="B18" s="32"/>
      <c r="C18" s="32" t="s">
        <v>443</v>
      </c>
      <c r="D18" s="32" t="s">
        <v>13</v>
      </c>
      <c r="E18" s="33">
        <v>2</v>
      </c>
      <c r="F18" s="2"/>
      <c r="G18" s="7">
        <f t="shared" si="0"/>
        <v>0</v>
      </c>
    </row>
    <row r="19" spans="1:7" x14ac:dyDescent="0.25">
      <c r="A19" s="31" t="s">
        <v>292</v>
      </c>
      <c r="B19" s="32"/>
      <c r="C19" s="32" t="s">
        <v>444</v>
      </c>
      <c r="D19" s="32" t="s">
        <v>13</v>
      </c>
      <c r="E19" s="33">
        <v>2</v>
      </c>
      <c r="F19" s="2"/>
      <c r="G19" s="7">
        <f t="shared" si="0"/>
        <v>0</v>
      </c>
    </row>
    <row r="20" spans="1:7" ht="31.5" x14ac:dyDescent="0.25">
      <c r="A20" s="31" t="s">
        <v>300</v>
      </c>
      <c r="B20" s="32"/>
      <c r="C20" s="32" t="s">
        <v>445</v>
      </c>
      <c r="D20" s="32" t="s">
        <v>65</v>
      </c>
      <c r="E20" s="33">
        <v>5</v>
      </c>
      <c r="F20" s="2"/>
      <c r="G20" s="7">
        <f t="shared" si="0"/>
        <v>0</v>
      </c>
    </row>
    <row r="21" spans="1:7" ht="31.5" x14ac:dyDescent="0.25">
      <c r="A21" s="31" t="s">
        <v>306</v>
      </c>
      <c r="B21" s="32"/>
      <c r="C21" s="32" t="s">
        <v>446</v>
      </c>
      <c r="D21" s="32" t="s">
        <v>437</v>
      </c>
      <c r="E21" s="33">
        <v>3</v>
      </c>
      <c r="F21" s="2"/>
      <c r="G21" s="7">
        <f t="shared" si="0"/>
        <v>0</v>
      </c>
    </row>
    <row r="22" spans="1:7" ht="42" x14ac:dyDescent="0.25">
      <c r="A22" s="31" t="s">
        <v>313</v>
      </c>
      <c r="B22" s="32"/>
      <c r="C22" s="32" t="s">
        <v>438</v>
      </c>
      <c r="D22" s="32" t="s">
        <v>21</v>
      </c>
      <c r="E22" s="33">
        <v>0.3</v>
      </c>
      <c r="F22" s="2"/>
      <c r="G22" s="7">
        <f t="shared" si="0"/>
        <v>0</v>
      </c>
    </row>
    <row r="23" spans="1:7" ht="53.25" thickBot="1" x14ac:dyDescent="0.3">
      <c r="A23" s="31" t="s">
        <v>320</v>
      </c>
      <c r="B23" s="32"/>
      <c r="C23" s="32" t="s">
        <v>439</v>
      </c>
      <c r="D23" s="32" t="s">
        <v>21</v>
      </c>
      <c r="E23" s="33">
        <v>0.3</v>
      </c>
      <c r="F23" s="5"/>
      <c r="G23" s="15">
        <f t="shared" si="0"/>
        <v>0</v>
      </c>
    </row>
    <row r="24" spans="1:7" ht="15.75" thickBot="1" x14ac:dyDescent="0.3">
      <c r="F24" s="36" t="s">
        <v>64</v>
      </c>
      <c r="G24" s="37">
        <f>SUM(G9)</f>
        <v>0</v>
      </c>
    </row>
  </sheetData>
  <mergeCells count="4">
    <mergeCell ref="A2:G2"/>
    <mergeCell ref="A3:G3"/>
    <mergeCell ref="A4:G4"/>
    <mergeCell ref="A5:G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3"/>
  <sheetViews>
    <sheetView workbookViewId="0">
      <selection activeCell="A3" sqref="A3:G3"/>
    </sheetView>
  </sheetViews>
  <sheetFormatPr defaultRowHeight="15" x14ac:dyDescent="0.25"/>
  <cols>
    <col min="1" max="1" width="5.85546875" customWidth="1"/>
    <col min="2" max="2" width="14.28515625" customWidth="1"/>
    <col min="3" max="3" width="31.85546875" customWidth="1"/>
    <col min="4" max="4" width="5.85546875" bestFit="1" customWidth="1"/>
    <col min="5" max="5" width="10.85546875" bestFit="1" customWidth="1"/>
    <col min="6" max="6" width="20.42578125" bestFit="1" customWidth="1"/>
    <col min="7" max="7" width="18.140625" bestFit="1" customWidth="1"/>
  </cols>
  <sheetData>
    <row r="2" spans="1:7" x14ac:dyDescent="0.25">
      <c r="A2" s="69" t="s">
        <v>814</v>
      </c>
      <c r="B2" s="69"/>
      <c r="C2" s="69"/>
      <c r="D2" s="69"/>
      <c r="E2" s="69"/>
      <c r="F2" s="69"/>
      <c r="G2" s="69"/>
    </row>
    <row r="3" spans="1:7" x14ac:dyDescent="0.25">
      <c r="A3" s="70" t="s">
        <v>60</v>
      </c>
      <c r="B3" s="70"/>
      <c r="C3" s="70"/>
      <c r="D3" s="70"/>
      <c r="E3" s="70"/>
      <c r="F3" s="70"/>
      <c r="G3" s="70"/>
    </row>
    <row r="4" spans="1:7" x14ac:dyDescent="0.25">
      <c r="A4" s="71" t="s">
        <v>114</v>
      </c>
      <c r="B4" s="71"/>
      <c r="C4" s="71"/>
      <c r="D4" s="71"/>
      <c r="E4" s="71"/>
      <c r="F4" s="71"/>
      <c r="G4" s="71"/>
    </row>
    <row r="5" spans="1:7" x14ac:dyDescent="0.25">
      <c r="A5" s="69" t="s">
        <v>448</v>
      </c>
      <c r="B5" s="69"/>
      <c r="C5" s="69"/>
      <c r="D5" s="69"/>
      <c r="E5" s="69"/>
      <c r="F5" s="69"/>
      <c r="G5" s="69"/>
    </row>
    <row r="7" spans="1:7" x14ac:dyDescent="0.25">
      <c r="A7" s="4"/>
      <c r="B7" s="4"/>
      <c r="C7" s="4"/>
      <c r="D7" s="4"/>
      <c r="E7" s="4"/>
      <c r="F7" s="4"/>
      <c r="G7" s="4"/>
    </row>
    <row r="8" spans="1:7" x14ac:dyDescent="0.25">
      <c r="A8" s="16" t="s">
        <v>0</v>
      </c>
      <c r="B8" s="16" t="s">
        <v>1</v>
      </c>
      <c r="C8" s="16" t="s">
        <v>2</v>
      </c>
      <c r="D8" s="16" t="s">
        <v>3</v>
      </c>
      <c r="E8" s="16" t="s">
        <v>62</v>
      </c>
      <c r="F8" s="16" t="s">
        <v>63</v>
      </c>
      <c r="G8" s="16" t="s">
        <v>61</v>
      </c>
    </row>
    <row r="9" spans="1:7" ht="21" x14ac:dyDescent="0.25">
      <c r="A9" s="17">
        <v>1</v>
      </c>
      <c r="B9" s="45" t="s">
        <v>449</v>
      </c>
      <c r="C9" s="35" t="s">
        <v>450</v>
      </c>
      <c r="D9" s="45" t="s">
        <v>5</v>
      </c>
      <c r="E9" s="46">
        <v>1</v>
      </c>
      <c r="F9" s="13"/>
      <c r="G9" s="6"/>
    </row>
    <row r="10" spans="1:7" ht="31.5" x14ac:dyDescent="0.25">
      <c r="A10" s="20" t="s">
        <v>6</v>
      </c>
      <c r="B10" s="47"/>
      <c r="C10" s="47" t="s">
        <v>451</v>
      </c>
      <c r="D10" s="47" t="s">
        <v>13</v>
      </c>
      <c r="E10" s="48">
        <v>44.8</v>
      </c>
      <c r="F10" s="13"/>
      <c r="G10" s="7">
        <f t="shared" ref="G10:G73" si="0">E10*F10</f>
        <v>0</v>
      </c>
    </row>
    <row r="11" spans="1:7" ht="21" x14ac:dyDescent="0.25">
      <c r="A11" s="20" t="s">
        <v>9</v>
      </c>
      <c r="B11" s="47"/>
      <c r="C11" s="47" t="s">
        <v>452</v>
      </c>
      <c r="D11" s="47" t="s">
        <v>28</v>
      </c>
      <c r="E11" s="49">
        <v>105</v>
      </c>
      <c r="F11" s="13"/>
      <c r="G11" s="7">
        <f t="shared" si="0"/>
        <v>0</v>
      </c>
    </row>
    <row r="12" spans="1:7" ht="31.5" x14ac:dyDescent="0.25">
      <c r="A12" s="20" t="s">
        <v>111</v>
      </c>
      <c r="B12" s="47"/>
      <c r="C12" s="47" t="s">
        <v>453</v>
      </c>
      <c r="D12" s="47" t="s">
        <v>28</v>
      </c>
      <c r="E12" s="49">
        <v>140</v>
      </c>
      <c r="F12" s="13"/>
      <c r="G12" s="7">
        <f t="shared" si="0"/>
        <v>0</v>
      </c>
    </row>
    <row r="13" spans="1:7" ht="31.5" x14ac:dyDescent="0.25">
      <c r="A13" s="20" t="s">
        <v>112</v>
      </c>
      <c r="B13" s="47"/>
      <c r="C13" s="47" t="s">
        <v>454</v>
      </c>
      <c r="D13" s="47" t="s">
        <v>28</v>
      </c>
      <c r="E13" s="49">
        <v>170</v>
      </c>
      <c r="F13" s="13"/>
      <c r="G13" s="7">
        <f t="shared" si="0"/>
        <v>0</v>
      </c>
    </row>
    <row r="14" spans="1:7" ht="31.5" x14ac:dyDescent="0.25">
      <c r="A14" s="20" t="s">
        <v>113</v>
      </c>
      <c r="B14" s="47"/>
      <c r="C14" s="47" t="s">
        <v>455</v>
      </c>
      <c r="D14" s="47" t="s">
        <v>28</v>
      </c>
      <c r="E14" s="49">
        <v>110</v>
      </c>
      <c r="F14" s="13"/>
      <c r="G14" s="7">
        <f t="shared" si="0"/>
        <v>0</v>
      </c>
    </row>
    <row r="15" spans="1:7" ht="31.5" x14ac:dyDescent="0.25">
      <c r="A15" s="20" t="s">
        <v>231</v>
      </c>
      <c r="B15" s="47"/>
      <c r="C15" s="47" t="s">
        <v>456</v>
      </c>
      <c r="D15" s="47" t="s">
        <v>28</v>
      </c>
      <c r="E15" s="49">
        <v>40</v>
      </c>
      <c r="F15" s="13"/>
      <c r="G15" s="7">
        <f t="shared" si="0"/>
        <v>0</v>
      </c>
    </row>
    <row r="16" spans="1:7" ht="31.5" x14ac:dyDescent="0.25">
      <c r="A16" s="20" t="s">
        <v>233</v>
      </c>
      <c r="B16" s="47"/>
      <c r="C16" s="47" t="s">
        <v>457</v>
      </c>
      <c r="D16" s="47" t="s">
        <v>65</v>
      </c>
      <c r="E16" s="49">
        <v>18</v>
      </c>
      <c r="F16" s="13"/>
      <c r="G16" s="7">
        <f t="shared" si="0"/>
        <v>0</v>
      </c>
    </row>
    <row r="17" spans="1:7" ht="31.5" x14ac:dyDescent="0.25">
      <c r="A17" s="20" t="s">
        <v>235</v>
      </c>
      <c r="B17" s="47"/>
      <c r="C17" s="47" t="s">
        <v>458</v>
      </c>
      <c r="D17" s="47" t="s">
        <v>65</v>
      </c>
      <c r="E17" s="49">
        <v>1</v>
      </c>
      <c r="F17" s="13"/>
      <c r="G17" s="7">
        <f t="shared" si="0"/>
        <v>0</v>
      </c>
    </row>
    <row r="18" spans="1:7" ht="42" x14ac:dyDescent="0.25">
      <c r="A18" s="20" t="s">
        <v>459</v>
      </c>
      <c r="B18" s="47"/>
      <c r="C18" s="47" t="s">
        <v>460</v>
      </c>
      <c r="D18" s="47" t="s">
        <v>13</v>
      </c>
      <c r="E18" s="48">
        <v>11.2</v>
      </c>
      <c r="F18" s="13"/>
      <c r="G18" s="7">
        <f t="shared" si="0"/>
        <v>0</v>
      </c>
    </row>
    <row r="19" spans="1:7" ht="31.5" x14ac:dyDescent="0.25">
      <c r="A19" s="20" t="s">
        <v>461</v>
      </c>
      <c r="B19" s="47"/>
      <c r="C19" s="47" t="s">
        <v>462</v>
      </c>
      <c r="D19" s="47" t="s">
        <v>13</v>
      </c>
      <c r="E19" s="48">
        <v>11.2</v>
      </c>
      <c r="F19" s="13"/>
      <c r="G19" s="7">
        <f t="shared" si="0"/>
        <v>0</v>
      </c>
    </row>
    <row r="20" spans="1:7" ht="21" x14ac:dyDescent="0.25">
      <c r="A20" s="20">
        <v>2</v>
      </c>
      <c r="B20" s="45" t="s">
        <v>449</v>
      </c>
      <c r="C20" s="35" t="s">
        <v>463</v>
      </c>
      <c r="D20" s="45" t="s">
        <v>5</v>
      </c>
      <c r="E20" s="46">
        <v>1</v>
      </c>
      <c r="F20" s="13"/>
      <c r="G20" s="6"/>
    </row>
    <row r="21" spans="1:7" ht="31.5" x14ac:dyDescent="0.25">
      <c r="A21" s="20" t="s">
        <v>11</v>
      </c>
      <c r="B21" s="47"/>
      <c r="C21" s="47" t="s">
        <v>464</v>
      </c>
      <c r="D21" s="47" t="s">
        <v>65</v>
      </c>
      <c r="E21" s="48">
        <v>7</v>
      </c>
      <c r="F21" s="13"/>
      <c r="G21" s="7">
        <f t="shared" si="0"/>
        <v>0</v>
      </c>
    </row>
    <row r="22" spans="1:7" ht="31.5" x14ac:dyDescent="0.25">
      <c r="A22" s="20" t="s">
        <v>12</v>
      </c>
      <c r="B22" s="47"/>
      <c r="C22" s="47" t="s">
        <v>465</v>
      </c>
      <c r="D22" s="47" t="s">
        <v>28</v>
      </c>
      <c r="E22" s="48">
        <v>10</v>
      </c>
      <c r="F22" s="13"/>
      <c r="G22" s="7">
        <f t="shared" si="0"/>
        <v>0</v>
      </c>
    </row>
    <row r="23" spans="1:7" ht="42" x14ac:dyDescent="0.25">
      <c r="A23" s="20" t="s">
        <v>15</v>
      </c>
      <c r="B23" s="47"/>
      <c r="C23" s="47" t="s">
        <v>466</v>
      </c>
      <c r="D23" s="47" t="s">
        <v>28</v>
      </c>
      <c r="E23" s="48">
        <v>15</v>
      </c>
      <c r="F23" s="64"/>
      <c r="G23" s="7">
        <f t="shared" si="0"/>
        <v>0</v>
      </c>
    </row>
    <row r="24" spans="1:7" ht="31.5" x14ac:dyDescent="0.25">
      <c r="A24" s="20" t="s">
        <v>17</v>
      </c>
      <c r="B24" s="47"/>
      <c r="C24" s="47" t="s">
        <v>467</v>
      </c>
      <c r="D24" s="47" t="s">
        <v>28</v>
      </c>
      <c r="E24" s="48">
        <v>5</v>
      </c>
      <c r="F24" s="64"/>
      <c r="G24" s="7">
        <f t="shared" si="0"/>
        <v>0</v>
      </c>
    </row>
    <row r="25" spans="1:7" ht="42" x14ac:dyDescent="0.25">
      <c r="A25" s="20" t="s">
        <v>19</v>
      </c>
      <c r="B25" s="47"/>
      <c r="C25" s="47" t="s">
        <v>468</v>
      </c>
      <c r="D25" s="47" t="s">
        <v>28</v>
      </c>
      <c r="E25" s="48">
        <v>40</v>
      </c>
      <c r="F25" s="64"/>
      <c r="G25" s="7">
        <f t="shared" si="0"/>
        <v>0</v>
      </c>
    </row>
    <row r="26" spans="1:7" ht="31.5" x14ac:dyDescent="0.25">
      <c r="A26" s="20" t="s">
        <v>23</v>
      </c>
      <c r="B26" s="47"/>
      <c r="C26" s="47" t="s">
        <v>469</v>
      </c>
      <c r="D26" s="47" t="s">
        <v>28</v>
      </c>
      <c r="E26" s="48">
        <v>10</v>
      </c>
      <c r="F26" s="64"/>
      <c r="G26" s="7">
        <f t="shared" si="0"/>
        <v>0</v>
      </c>
    </row>
    <row r="27" spans="1:7" ht="42" x14ac:dyDescent="0.25">
      <c r="A27" s="20" t="s">
        <v>24</v>
      </c>
      <c r="B27" s="47"/>
      <c r="C27" s="47" t="s">
        <v>470</v>
      </c>
      <c r="D27" s="47" t="s">
        <v>28</v>
      </c>
      <c r="E27" s="48">
        <v>10</v>
      </c>
      <c r="F27" s="64"/>
      <c r="G27" s="7">
        <f t="shared" si="0"/>
        <v>0</v>
      </c>
    </row>
    <row r="28" spans="1:7" ht="31.5" x14ac:dyDescent="0.25">
      <c r="A28" s="20" t="s">
        <v>26</v>
      </c>
      <c r="B28" s="47"/>
      <c r="C28" s="47" t="s">
        <v>471</v>
      </c>
      <c r="D28" s="47" t="s">
        <v>65</v>
      </c>
      <c r="E28" s="48">
        <v>3</v>
      </c>
      <c r="F28" s="64"/>
      <c r="G28" s="7">
        <f t="shared" si="0"/>
        <v>0</v>
      </c>
    </row>
    <row r="29" spans="1:7" ht="31.5" x14ac:dyDescent="0.25">
      <c r="A29" s="20" t="s">
        <v>29</v>
      </c>
      <c r="B29" s="47"/>
      <c r="C29" s="47" t="s">
        <v>472</v>
      </c>
      <c r="D29" s="47" t="s">
        <v>65</v>
      </c>
      <c r="E29" s="48">
        <v>1</v>
      </c>
      <c r="F29" s="64"/>
      <c r="G29" s="7">
        <f t="shared" si="0"/>
        <v>0</v>
      </c>
    </row>
    <row r="30" spans="1:7" ht="42" x14ac:dyDescent="0.25">
      <c r="A30" s="20" t="s">
        <v>30</v>
      </c>
      <c r="B30" s="47"/>
      <c r="C30" s="47" t="s">
        <v>473</v>
      </c>
      <c r="D30" s="47" t="s">
        <v>65</v>
      </c>
      <c r="E30" s="48">
        <v>2</v>
      </c>
      <c r="F30" s="64"/>
      <c r="G30" s="7">
        <f t="shared" si="0"/>
        <v>0</v>
      </c>
    </row>
    <row r="31" spans="1:7" ht="31.5" x14ac:dyDescent="0.25">
      <c r="A31" s="20" t="s">
        <v>32</v>
      </c>
      <c r="B31" s="47"/>
      <c r="C31" s="47" t="s">
        <v>474</v>
      </c>
      <c r="D31" s="47" t="s">
        <v>65</v>
      </c>
      <c r="E31" s="48">
        <v>1</v>
      </c>
      <c r="F31" s="64"/>
      <c r="G31" s="7">
        <f t="shared" si="0"/>
        <v>0</v>
      </c>
    </row>
    <row r="32" spans="1:7" ht="21" x14ac:dyDescent="0.25">
      <c r="A32" s="20" t="s">
        <v>33</v>
      </c>
      <c r="B32" s="47"/>
      <c r="C32" s="47" t="s">
        <v>475</v>
      </c>
      <c r="D32" s="47" t="s">
        <v>65</v>
      </c>
      <c r="E32" s="48">
        <v>1</v>
      </c>
      <c r="F32" s="64"/>
      <c r="G32" s="7">
        <f t="shared" si="0"/>
        <v>0</v>
      </c>
    </row>
    <row r="33" spans="1:7" ht="31.5" x14ac:dyDescent="0.25">
      <c r="A33" s="20" t="s">
        <v>72</v>
      </c>
      <c r="B33" s="47"/>
      <c r="C33" s="47" t="s">
        <v>476</v>
      </c>
      <c r="D33" s="47" t="s">
        <v>13</v>
      </c>
      <c r="E33" s="48">
        <v>5.6</v>
      </c>
      <c r="F33" s="64"/>
      <c r="G33" s="7">
        <f t="shared" si="0"/>
        <v>0</v>
      </c>
    </row>
    <row r="34" spans="1:7" ht="31.5" x14ac:dyDescent="0.25">
      <c r="A34" s="20" t="s">
        <v>73</v>
      </c>
      <c r="B34" s="47"/>
      <c r="C34" s="47" t="s">
        <v>477</v>
      </c>
      <c r="D34" s="47" t="s">
        <v>28</v>
      </c>
      <c r="E34" s="48">
        <v>20</v>
      </c>
      <c r="F34" s="64"/>
      <c r="G34" s="7">
        <f t="shared" si="0"/>
        <v>0</v>
      </c>
    </row>
    <row r="35" spans="1:7" ht="42" x14ac:dyDescent="0.25">
      <c r="A35" s="20" t="s">
        <v>75</v>
      </c>
      <c r="B35" s="47"/>
      <c r="C35" s="47" t="s">
        <v>478</v>
      </c>
      <c r="D35" s="47" t="s">
        <v>28</v>
      </c>
      <c r="E35" s="48">
        <v>20</v>
      </c>
      <c r="F35" s="64"/>
      <c r="G35" s="7">
        <f t="shared" si="0"/>
        <v>0</v>
      </c>
    </row>
    <row r="36" spans="1:7" ht="21" x14ac:dyDescent="0.25">
      <c r="A36" s="20" t="s">
        <v>77</v>
      </c>
      <c r="B36" s="47"/>
      <c r="C36" s="47" t="s">
        <v>479</v>
      </c>
      <c r="D36" s="47" t="s">
        <v>13</v>
      </c>
      <c r="E36" s="48">
        <v>5.6</v>
      </c>
      <c r="F36" s="64"/>
      <c r="G36" s="7">
        <f t="shared" si="0"/>
        <v>0</v>
      </c>
    </row>
    <row r="37" spans="1:7" ht="21" x14ac:dyDescent="0.25">
      <c r="A37" s="20" t="s">
        <v>78</v>
      </c>
      <c r="B37" s="47"/>
      <c r="C37" s="47" t="s">
        <v>480</v>
      </c>
      <c r="D37" s="47" t="s">
        <v>65</v>
      </c>
      <c r="E37" s="48">
        <v>3</v>
      </c>
      <c r="F37" s="64"/>
      <c r="G37" s="7">
        <f t="shared" si="0"/>
        <v>0</v>
      </c>
    </row>
    <row r="38" spans="1:7" ht="21" x14ac:dyDescent="0.25">
      <c r="A38" s="20" t="s">
        <v>80</v>
      </c>
      <c r="B38" s="47"/>
      <c r="C38" s="47" t="s">
        <v>481</v>
      </c>
      <c r="D38" s="47" t="s">
        <v>65</v>
      </c>
      <c r="E38" s="48">
        <v>1</v>
      </c>
      <c r="F38" s="64"/>
      <c r="G38" s="7">
        <f t="shared" si="0"/>
        <v>0</v>
      </c>
    </row>
    <row r="39" spans="1:7" ht="21" x14ac:dyDescent="0.25">
      <c r="A39" s="20" t="s">
        <v>82</v>
      </c>
      <c r="B39" s="47"/>
      <c r="C39" s="47" t="s">
        <v>482</v>
      </c>
      <c r="D39" s="47" t="s">
        <v>483</v>
      </c>
      <c r="E39" s="48">
        <v>1</v>
      </c>
      <c r="F39" s="64"/>
      <c r="G39" s="7">
        <f t="shared" si="0"/>
        <v>0</v>
      </c>
    </row>
    <row r="40" spans="1:7" ht="21" x14ac:dyDescent="0.25">
      <c r="A40" s="17">
        <v>3</v>
      </c>
      <c r="B40" s="45" t="s">
        <v>449</v>
      </c>
      <c r="C40" s="35" t="s">
        <v>484</v>
      </c>
      <c r="D40" s="45" t="s">
        <v>5</v>
      </c>
      <c r="E40" s="46">
        <v>1</v>
      </c>
      <c r="F40" s="64"/>
      <c r="G40" s="6"/>
    </row>
    <row r="41" spans="1:7" ht="31.5" x14ac:dyDescent="0.25">
      <c r="A41" s="20" t="s">
        <v>35</v>
      </c>
      <c r="B41" s="47"/>
      <c r="C41" s="47" t="s">
        <v>485</v>
      </c>
      <c r="D41" s="47" t="s">
        <v>13</v>
      </c>
      <c r="E41" s="48">
        <v>21</v>
      </c>
      <c r="F41" s="64"/>
      <c r="G41" s="7">
        <f t="shared" si="0"/>
        <v>0</v>
      </c>
    </row>
    <row r="42" spans="1:7" ht="21" x14ac:dyDescent="0.25">
      <c r="A42" s="20" t="s">
        <v>36</v>
      </c>
      <c r="B42" s="47"/>
      <c r="C42" s="47" t="s">
        <v>452</v>
      </c>
      <c r="D42" s="47" t="s">
        <v>28</v>
      </c>
      <c r="E42" s="49">
        <v>75</v>
      </c>
      <c r="F42" s="64"/>
      <c r="G42" s="7">
        <f t="shared" si="0"/>
        <v>0</v>
      </c>
    </row>
    <row r="43" spans="1:7" ht="31.5" x14ac:dyDescent="0.25">
      <c r="A43" s="20" t="s">
        <v>38</v>
      </c>
      <c r="B43" s="47"/>
      <c r="C43" s="47" t="s">
        <v>486</v>
      </c>
      <c r="D43" s="47" t="s">
        <v>28</v>
      </c>
      <c r="E43" s="49">
        <v>80</v>
      </c>
      <c r="F43" s="64"/>
      <c r="G43" s="7">
        <f t="shared" si="0"/>
        <v>0</v>
      </c>
    </row>
    <row r="44" spans="1:7" ht="31.5" x14ac:dyDescent="0.25">
      <c r="A44" s="20" t="s">
        <v>94</v>
      </c>
      <c r="B44" s="47"/>
      <c r="C44" s="47" t="s">
        <v>487</v>
      </c>
      <c r="D44" s="47" t="s">
        <v>28</v>
      </c>
      <c r="E44" s="49">
        <v>80</v>
      </c>
      <c r="F44" s="64"/>
      <c r="G44" s="7">
        <f t="shared" si="0"/>
        <v>0</v>
      </c>
    </row>
    <row r="45" spans="1:7" ht="31.5" x14ac:dyDescent="0.25">
      <c r="A45" s="20" t="s">
        <v>146</v>
      </c>
      <c r="B45" s="47"/>
      <c r="C45" s="47" t="s">
        <v>488</v>
      </c>
      <c r="D45" s="47" t="s">
        <v>28</v>
      </c>
      <c r="E45" s="48">
        <v>65</v>
      </c>
      <c r="F45" s="64"/>
      <c r="G45" s="7">
        <f t="shared" si="0"/>
        <v>0</v>
      </c>
    </row>
    <row r="46" spans="1:7" ht="52.5" x14ac:dyDescent="0.25">
      <c r="A46" s="20" t="s">
        <v>147</v>
      </c>
      <c r="B46" s="47"/>
      <c r="C46" s="47" t="s">
        <v>489</v>
      </c>
      <c r="D46" s="47" t="s">
        <v>13</v>
      </c>
      <c r="E46" s="48">
        <v>1.26</v>
      </c>
      <c r="F46" s="64"/>
      <c r="G46" s="7">
        <f t="shared" si="0"/>
        <v>0</v>
      </c>
    </row>
    <row r="47" spans="1:7" ht="42" x14ac:dyDescent="0.25">
      <c r="A47" s="20" t="s">
        <v>214</v>
      </c>
      <c r="B47" s="47"/>
      <c r="C47" s="47" t="s">
        <v>490</v>
      </c>
      <c r="D47" s="47" t="s">
        <v>65</v>
      </c>
      <c r="E47" s="48">
        <v>1</v>
      </c>
      <c r="F47" s="64"/>
      <c r="G47" s="7">
        <f t="shared" si="0"/>
        <v>0</v>
      </c>
    </row>
    <row r="48" spans="1:7" ht="21" x14ac:dyDescent="0.25">
      <c r="A48" s="20" t="s">
        <v>216</v>
      </c>
      <c r="B48" s="47"/>
      <c r="C48" s="47" t="s">
        <v>491</v>
      </c>
      <c r="D48" s="47" t="s">
        <v>65</v>
      </c>
      <c r="E48" s="48">
        <v>3</v>
      </c>
      <c r="F48" s="64"/>
      <c r="G48" s="7">
        <f t="shared" si="0"/>
        <v>0</v>
      </c>
    </row>
    <row r="49" spans="1:7" ht="84" x14ac:dyDescent="0.25">
      <c r="A49" s="20" t="s">
        <v>218</v>
      </c>
      <c r="B49" s="47"/>
      <c r="C49" s="47" t="s">
        <v>492</v>
      </c>
      <c r="D49" s="47" t="s">
        <v>65</v>
      </c>
      <c r="E49" s="48">
        <v>2</v>
      </c>
      <c r="F49" s="64"/>
      <c r="G49" s="7">
        <f t="shared" si="0"/>
        <v>0</v>
      </c>
    </row>
    <row r="50" spans="1:7" ht="94.5" x14ac:dyDescent="0.25">
      <c r="A50" s="20" t="s">
        <v>220</v>
      </c>
      <c r="B50" s="47"/>
      <c r="C50" s="47" t="s">
        <v>493</v>
      </c>
      <c r="D50" s="47" t="s">
        <v>65</v>
      </c>
      <c r="E50" s="48">
        <v>1</v>
      </c>
      <c r="F50" s="64"/>
      <c r="G50" s="7">
        <f t="shared" si="0"/>
        <v>0</v>
      </c>
    </row>
    <row r="51" spans="1:7" ht="52.5" x14ac:dyDescent="0.25">
      <c r="A51" s="20" t="s">
        <v>222</v>
      </c>
      <c r="B51" s="47"/>
      <c r="C51" s="47" t="s">
        <v>494</v>
      </c>
      <c r="D51" s="47" t="s">
        <v>5</v>
      </c>
      <c r="E51" s="48">
        <v>1</v>
      </c>
      <c r="F51" s="64"/>
      <c r="G51" s="7">
        <f t="shared" si="0"/>
        <v>0</v>
      </c>
    </row>
    <row r="52" spans="1:7" ht="31.5" x14ac:dyDescent="0.25">
      <c r="A52" s="20" t="s">
        <v>495</v>
      </c>
      <c r="B52" s="47"/>
      <c r="C52" s="47" t="s">
        <v>496</v>
      </c>
      <c r="D52" s="47" t="s">
        <v>65</v>
      </c>
      <c r="E52" s="48">
        <v>6</v>
      </c>
      <c r="F52" s="64"/>
      <c r="G52" s="7">
        <f t="shared" si="0"/>
        <v>0</v>
      </c>
    </row>
    <row r="53" spans="1:7" ht="21" x14ac:dyDescent="0.25">
      <c r="A53" s="20" t="s">
        <v>497</v>
      </c>
      <c r="B53" s="47"/>
      <c r="C53" s="47" t="s">
        <v>498</v>
      </c>
      <c r="D53" s="47" t="s">
        <v>65</v>
      </c>
      <c r="E53" s="48">
        <v>3</v>
      </c>
      <c r="F53" s="64"/>
      <c r="G53" s="7">
        <f t="shared" si="0"/>
        <v>0</v>
      </c>
    </row>
    <row r="54" spans="1:7" ht="21" x14ac:dyDescent="0.25">
      <c r="A54" s="20" t="s">
        <v>499</v>
      </c>
      <c r="B54" s="47"/>
      <c r="C54" s="47" t="s">
        <v>500</v>
      </c>
      <c r="D54" s="47" t="s">
        <v>65</v>
      </c>
      <c r="E54" s="48">
        <v>3</v>
      </c>
      <c r="F54" s="64"/>
      <c r="G54" s="7">
        <f t="shared" si="0"/>
        <v>0</v>
      </c>
    </row>
    <row r="55" spans="1:7" ht="21" x14ac:dyDescent="0.25">
      <c r="A55" s="20" t="s">
        <v>501</v>
      </c>
      <c r="B55" s="47"/>
      <c r="C55" s="47" t="s">
        <v>502</v>
      </c>
      <c r="D55" s="47" t="s">
        <v>65</v>
      </c>
      <c r="E55" s="48">
        <v>3</v>
      </c>
      <c r="F55" s="64"/>
      <c r="G55" s="7">
        <f t="shared" si="0"/>
        <v>0</v>
      </c>
    </row>
    <row r="56" spans="1:7" ht="31.5" x14ac:dyDescent="0.25">
      <c r="A56" s="20" t="s">
        <v>503</v>
      </c>
      <c r="B56" s="47"/>
      <c r="C56" s="47" t="s">
        <v>504</v>
      </c>
      <c r="D56" s="47" t="s">
        <v>65</v>
      </c>
      <c r="E56" s="48">
        <v>4</v>
      </c>
      <c r="F56" s="64"/>
      <c r="G56" s="7">
        <f t="shared" si="0"/>
        <v>0</v>
      </c>
    </row>
    <row r="57" spans="1:7" ht="42" x14ac:dyDescent="0.25">
      <c r="A57" s="20" t="s">
        <v>505</v>
      </c>
      <c r="B57" s="47"/>
      <c r="C57" s="47" t="s">
        <v>506</v>
      </c>
      <c r="D57" s="47" t="s">
        <v>65</v>
      </c>
      <c r="E57" s="48">
        <v>2</v>
      </c>
      <c r="F57" s="64"/>
      <c r="G57" s="7">
        <f t="shared" si="0"/>
        <v>0</v>
      </c>
    </row>
    <row r="58" spans="1:7" ht="21" x14ac:dyDescent="0.25">
      <c r="A58" s="20" t="s">
        <v>507</v>
      </c>
      <c r="B58" s="47"/>
      <c r="C58" s="47" t="s">
        <v>508</v>
      </c>
      <c r="D58" s="47" t="s">
        <v>13</v>
      </c>
      <c r="E58" s="48">
        <v>17.36</v>
      </c>
      <c r="F58" s="64"/>
      <c r="G58" s="7">
        <f t="shared" si="0"/>
        <v>0</v>
      </c>
    </row>
    <row r="59" spans="1:7" ht="21" x14ac:dyDescent="0.25">
      <c r="A59" s="20" t="s">
        <v>509</v>
      </c>
      <c r="B59" s="47"/>
      <c r="C59" s="47" t="s">
        <v>510</v>
      </c>
      <c r="D59" s="47" t="s">
        <v>483</v>
      </c>
      <c r="E59" s="48">
        <v>3</v>
      </c>
      <c r="F59" s="64"/>
      <c r="G59" s="7">
        <f t="shared" si="0"/>
        <v>0</v>
      </c>
    </row>
    <row r="60" spans="1:7" ht="21" x14ac:dyDescent="0.25">
      <c r="A60" s="20" t="s">
        <v>511</v>
      </c>
      <c r="B60" s="47"/>
      <c r="C60" s="47" t="s">
        <v>512</v>
      </c>
      <c r="D60" s="47" t="s">
        <v>65</v>
      </c>
      <c r="E60" s="48">
        <v>2</v>
      </c>
      <c r="F60" s="64"/>
      <c r="G60" s="7">
        <f t="shared" si="0"/>
        <v>0</v>
      </c>
    </row>
    <row r="61" spans="1:7" ht="21" x14ac:dyDescent="0.25">
      <c r="A61" s="20" t="s">
        <v>513</v>
      </c>
      <c r="B61" s="47"/>
      <c r="C61" s="47" t="s">
        <v>514</v>
      </c>
      <c r="D61" s="47" t="s">
        <v>65</v>
      </c>
      <c r="E61" s="48">
        <v>3</v>
      </c>
      <c r="F61" s="64"/>
      <c r="G61" s="7">
        <f t="shared" si="0"/>
        <v>0</v>
      </c>
    </row>
    <row r="62" spans="1:7" ht="21" x14ac:dyDescent="0.25">
      <c r="A62" s="20" t="s">
        <v>515</v>
      </c>
      <c r="B62" s="47"/>
      <c r="C62" s="47" t="s">
        <v>516</v>
      </c>
      <c r="D62" s="47" t="s">
        <v>13</v>
      </c>
      <c r="E62" s="48">
        <v>3.64</v>
      </c>
      <c r="F62" s="64"/>
      <c r="G62" s="7">
        <f t="shared" si="0"/>
        <v>0</v>
      </c>
    </row>
    <row r="63" spans="1:7" ht="21" x14ac:dyDescent="0.25">
      <c r="A63" s="20" t="s">
        <v>517</v>
      </c>
      <c r="B63" s="47"/>
      <c r="C63" s="47" t="s">
        <v>518</v>
      </c>
      <c r="D63" s="47" t="s">
        <v>13</v>
      </c>
      <c r="E63" s="48">
        <v>3.64</v>
      </c>
      <c r="F63" s="64"/>
      <c r="G63" s="7">
        <f t="shared" si="0"/>
        <v>0</v>
      </c>
    </row>
    <row r="64" spans="1:7" ht="21" x14ac:dyDescent="0.25">
      <c r="A64" s="20">
        <v>4</v>
      </c>
      <c r="B64" s="45" t="s">
        <v>449</v>
      </c>
      <c r="C64" s="35" t="s">
        <v>519</v>
      </c>
      <c r="D64" s="45" t="s">
        <v>5</v>
      </c>
      <c r="E64" s="46">
        <v>1</v>
      </c>
      <c r="F64" s="64"/>
      <c r="G64" s="6"/>
    </row>
    <row r="65" spans="1:7" ht="31.5" x14ac:dyDescent="0.25">
      <c r="A65" s="20" t="s">
        <v>41</v>
      </c>
      <c r="B65" s="47"/>
      <c r="C65" s="47" t="s">
        <v>520</v>
      </c>
      <c r="D65" s="47" t="s">
        <v>13</v>
      </c>
      <c r="E65" s="48">
        <v>114.8</v>
      </c>
      <c r="F65" s="64"/>
      <c r="G65" s="7">
        <f t="shared" si="0"/>
        <v>0</v>
      </c>
    </row>
    <row r="66" spans="1:7" ht="21" x14ac:dyDescent="0.25">
      <c r="A66" s="20" t="s">
        <v>42</v>
      </c>
      <c r="B66" s="47"/>
      <c r="C66" s="47" t="s">
        <v>452</v>
      </c>
      <c r="D66" s="47" t="s">
        <v>28</v>
      </c>
      <c r="E66" s="49">
        <v>410</v>
      </c>
      <c r="F66" s="64"/>
      <c r="G66" s="7">
        <f t="shared" si="0"/>
        <v>0</v>
      </c>
    </row>
    <row r="67" spans="1:7" ht="31.5" x14ac:dyDescent="0.25">
      <c r="A67" s="20" t="s">
        <v>43</v>
      </c>
      <c r="B67" s="47"/>
      <c r="C67" s="47" t="s">
        <v>486</v>
      </c>
      <c r="D67" s="47" t="s">
        <v>28</v>
      </c>
      <c r="E67" s="49">
        <v>430</v>
      </c>
      <c r="F67" s="64"/>
      <c r="G67" s="7">
        <f t="shared" si="0"/>
        <v>0</v>
      </c>
    </row>
    <row r="68" spans="1:7" ht="31.5" x14ac:dyDescent="0.25">
      <c r="A68" s="20" t="s">
        <v>101</v>
      </c>
      <c r="B68" s="47"/>
      <c r="C68" s="47" t="s">
        <v>521</v>
      </c>
      <c r="D68" s="47" t="s">
        <v>28</v>
      </c>
      <c r="E68" s="49">
        <v>430</v>
      </c>
      <c r="F68" s="64"/>
      <c r="G68" s="7">
        <f t="shared" si="0"/>
        <v>0</v>
      </c>
    </row>
    <row r="69" spans="1:7" ht="31.5" x14ac:dyDescent="0.25">
      <c r="A69" s="20" t="s">
        <v>44</v>
      </c>
      <c r="B69" s="47"/>
      <c r="C69" s="47" t="s">
        <v>488</v>
      </c>
      <c r="D69" s="47" t="s">
        <v>28</v>
      </c>
      <c r="E69" s="48">
        <v>430</v>
      </c>
      <c r="F69" s="64"/>
      <c r="G69" s="7">
        <f t="shared" si="0"/>
        <v>0</v>
      </c>
    </row>
    <row r="70" spans="1:7" ht="21" x14ac:dyDescent="0.25">
      <c r="A70" s="20" t="s">
        <v>407</v>
      </c>
      <c r="B70" s="47"/>
      <c r="C70" s="47" t="s">
        <v>479</v>
      </c>
      <c r="D70" s="47" t="s">
        <v>28</v>
      </c>
      <c r="E70" s="48">
        <v>82</v>
      </c>
      <c r="F70" s="64"/>
      <c r="G70" s="7">
        <f t="shared" si="0"/>
        <v>0</v>
      </c>
    </row>
    <row r="71" spans="1:7" ht="52.5" x14ac:dyDescent="0.25">
      <c r="A71" s="20" t="s">
        <v>522</v>
      </c>
      <c r="B71" s="47"/>
      <c r="C71" s="47" t="s">
        <v>523</v>
      </c>
      <c r="D71" s="47" t="s">
        <v>65</v>
      </c>
      <c r="E71" s="48">
        <v>24</v>
      </c>
      <c r="F71" s="64"/>
      <c r="G71" s="7">
        <f t="shared" si="0"/>
        <v>0</v>
      </c>
    </row>
    <row r="72" spans="1:7" ht="73.5" x14ac:dyDescent="0.25">
      <c r="A72" s="20" t="s">
        <v>524</v>
      </c>
      <c r="B72" s="47"/>
      <c r="C72" s="47" t="s">
        <v>525</v>
      </c>
      <c r="D72" s="47" t="s">
        <v>65</v>
      </c>
      <c r="E72" s="48">
        <v>7</v>
      </c>
      <c r="F72" s="64"/>
      <c r="G72" s="7">
        <f t="shared" si="0"/>
        <v>0</v>
      </c>
    </row>
    <row r="73" spans="1:7" ht="21" x14ac:dyDescent="0.25">
      <c r="A73" s="20" t="s">
        <v>526</v>
      </c>
      <c r="B73" s="47"/>
      <c r="C73" s="47" t="s">
        <v>491</v>
      </c>
      <c r="D73" s="47" t="s">
        <v>65</v>
      </c>
      <c r="E73" s="48">
        <v>24</v>
      </c>
      <c r="F73" s="64"/>
      <c r="G73" s="7">
        <f t="shared" si="0"/>
        <v>0</v>
      </c>
    </row>
    <row r="74" spans="1:7" ht="73.5" x14ac:dyDescent="0.25">
      <c r="A74" s="20" t="s">
        <v>527</v>
      </c>
      <c r="B74" s="47"/>
      <c r="C74" s="47" t="s">
        <v>528</v>
      </c>
      <c r="D74" s="47" t="s">
        <v>65</v>
      </c>
      <c r="E74" s="48">
        <v>24</v>
      </c>
      <c r="F74" s="64"/>
      <c r="G74" s="7">
        <f t="shared" ref="G74:G92" si="1">E74*F74</f>
        <v>0</v>
      </c>
    </row>
    <row r="75" spans="1:7" ht="42" x14ac:dyDescent="0.25">
      <c r="A75" s="20" t="s">
        <v>529</v>
      </c>
      <c r="B75" s="47"/>
      <c r="C75" s="47" t="s">
        <v>530</v>
      </c>
      <c r="D75" s="47" t="s">
        <v>5</v>
      </c>
      <c r="E75" s="48">
        <v>24</v>
      </c>
      <c r="F75" s="64"/>
      <c r="G75" s="7">
        <f t="shared" si="1"/>
        <v>0</v>
      </c>
    </row>
    <row r="76" spans="1:7" ht="31.5" x14ac:dyDescent="0.25">
      <c r="A76" s="20" t="s">
        <v>531</v>
      </c>
      <c r="B76" s="47"/>
      <c r="C76" s="47" t="s">
        <v>532</v>
      </c>
      <c r="D76" s="47" t="s">
        <v>65</v>
      </c>
      <c r="E76" s="48">
        <v>24</v>
      </c>
      <c r="F76" s="64"/>
      <c r="G76" s="7">
        <f t="shared" si="1"/>
        <v>0</v>
      </c>
    </row>
    <row r="77" spans="1:7" ht="31.5" x14ac:dyDescent="0.25">
      <c r="A77" s="20" t="s">
        <v>533</v>
      </c>
      <c r="B77" s="47"/>
      <c r="C77" s="47" t="s">
        <v>534</v>
      </c>
      <c r="D77" s="47" t="s">
        <v>65</v>
      </c>
      <c r="E77" s="48">
        <v>7</v>
      </c>
      <c r="F77" s="64"/>
      <c r="G77" s="7">
        <f t="shared" si="1"/>
        <v>0</v>
      </c>
    </row>
    <row r="78" spans="1:7" ht="21" x14ac:dyDescent="0.25">
      <c r="A78" s="20" t="s">
        <v>535</v>
      </c>
      <c r="B78" s="47"/>
      <c r="C78" s="47" t="s">
        <v>536</v>
      </c>
      <c r="D78" s="47" t="s">
        <v>65</v>
      </c>
      <c r="E78" s="48">
        <v>21</v>
      </c>
      <c r="F78" s="64"/>
      <c r="G78" s="7">
        <f t="shared" si="1"/>
        <v>0</v>
      </c>
    </row>
    <row r="79" spans="1:7" ht="31.5" x14ac:dyDescent="0.25">
      <c r="A79" s="20" t="s">
        <v>537</v>
      </c>
      <c r="B79" s="47"/>
      <c r="C79" s="47" t="s">
        <v>504</v>
      </c>
      <c r="D79" s="47" t="s">
        <v>65</v>
      </c>
      <c r="E79" s="48">
        <v>32</v>
      </c>
      <c r="F79" s="64"/>
      <c r="G79" s="7">
        <f t="shared" si="1"/>
        <v>0</v>
      </c>
    </row>
    <row r="80" spans="1:7" ht="31.5" x14ac:dyDescent="0.25">
      <c r="A80" s="20" t="s">
        <v>538</v>
      </c>
      <c r="B80" s="47"/>
      <c r="C80" s="47" t="s">
        <v>539</v>
      </c>
      <c r="D80" s="47" t="s">
        <v>8</v>
      </c>
      <c r="E80" s="48">
        <v>199.2</v>
      </c>
      <c r="F80" s="64"/>
      <c r="G80" s="7">
        <f t="shared" si="1"/>
        <v>0</v>
      </c>
    </row>
    <row r="81" spans="1:7" ht="31.5" x14ac:dyDescent="0.25">
      <c r="A81" s="20" t="s">
        <v>540</v>
      </c>
      <c r="B81" s="47"/>
      <c r="C81" s="65" t="s">
        <v>477</v>
      </c>
      <c r="D81" s="47" t="s">
        <v>28</v>
      </c>
      <c r="E81" s="48">
        <v>900</v>
      </c>
      <c r="F81" s="64"/>
      <c r="G81" s="7">
        <f t="shared" si="1"/>
        <v>0</v>
      </c>
    </row>
    <row r="82" spans="1:7" ht="42" x14ac:dyDescent="0.25">
      <c r="A82" s="20" t="s">
        <v>541</v>
      </c>
      <c r="B82" s="47"/>
      <c r="C82" s="47" t="s">
        <v>542</v>
      </c>
      <c r="D82" s="47" t="s">
        <v>28</v>
      </c>
      <c r="E82" s="48">
        <v>900</v>
      </c>
      <c r="F82" s="64"/>
      <c r="G82" s="7">
        <f t="shared" si="1"/>
        <v>0</v>
      </c>
    </row>
    <row r="83" spans="1:7" ht="21" x14ac:dyDescent="0.25">
      <c r="A83" s="20" t="s">
        <v>543</v>
      </c>
      <c r="B83" s="47"/>
      <c r="C83" s="47" t="s">
        <v>479</v>
      </c>
      <c r="D83" s="47" t="s">
        <v>13</v>
      </c>
      <c r="E83" s="50">
        <v>176.905</v>
      </c>
      <c r="F83" s="64"/>
      <c r="G83" s="7">
        <f t="shared" si="1"/>
        <v>0</v>
      </c>
    </row>
    <row r="84" spans="1:7" ht="42" x14ac:dyDescent="0.25">
      <c r="A84" s="20" t="s">
        <v>544</v>
      </c>
      <c r="B84" s="47"/>
      <c r="C84" s="47" t="s">
        <v>545</v>
      </c>
      <c r="D84" s="47" t="s">
        <v>65</v>
      </c>
      <c r="E84" s="48">
        <v>48</v>
      </c>
      <c r="F84" s="64"/>
      <c r="G84" s="7">
        <f t="shared" si="1"/>
        <v>0</v>
      </c>
    </row>
    <row r="85" spans="1:7" ht="42" x14ac:dyDescent="0.25">
      <c r="A85" s="20" t="s">
        <v>546</v>
      </c>
      <c r="B85" s="47"/>
      <c r="C85" s="47" t="s">
        <v>547</v>
      </c>
      <c r="D85" s="47" t="s">
        <v>65</v>
      </c>
      <c r="E85" s="48">
        <v>38</v>
      </c>
      <c r="F85" s="64"/>
      <c r="G85" s="7">
        <f t="shared" si="1"/>
        <v>0</v>
      </c>
    </row>
    <row r="86" spans="1:7" ht="31.5" x14ac:dyDescent="0.25">
      <c r="A86" s="20" t="s">
        <v>548</v>
      </c>
      <c r="B86" s="47"/>
      <c r="C86" s="47" t="s">
        <v>549</v>
      </c>
      <c r="D86" s="47" t="s">
        <v>65</v>
      </c>
      <c r="E86" s="48">
        <v>500</v>
      </c>
      <c r="F86" s="64"/>
      <c r="G86" s="7">
        <f t="shared" si="1"/>
        <v>0</v>
      </c>
    </row>
    <row r="87" spans="1:7" ht="21" x14ac:dyDescent="0.25">
      <c r="A87" s="20" t="s">
        <v>550</v>
      </c>
      <c r="B87" s="47"/>
      <c r="C87" s="47" t="s">
        <v>510</v>
      </c>
      <c r="D87" s="47" t="s">
        <v>483</v>
      </c>
      <c r="E87" s="48">
        <v>26</v>
      </c>
      <c r="F87" s="64"/>
      <c r="G87" s="7">
        <f t="shared" si="1"/>
        <v>0</v>
      </c>
    </row>
    <row r="88" spans="1:7" ht="21" x14ac:dyDescent="0.25">
      <c r="A88" s="20" t="s">
        <v>551</v>
      </c>
      <c r="B88" s="47"/>
      <c r="C88" s="47" t="s">
        <v>552</v>
      </c>
      <c r="D88" s="47" t="s">
        <v>483</v>
      </c>
      <c r="E88" s="48">
        <v>15</v>
      </c>
      <c r="F88" s="64"/>
      <c r="G88" s="7">
        <f t="shared" si="1"/>
        <v>0</v>
      </c>
    </row>
    <row r="89" spans="1:7" ht="21" x14ac:dyDescent="0.25">
      <c r="A89" s="20" t="s">
        <v>553</v>
      </c>
      <c r="B89" s="47"/>
      <c r="C89" s="47" t="s">
        <v>512</v>
      </c>
      <c r="D89" s="47" t="s">
        <v>65</v>
      </c>
      <c r="E89" s="48">
        <v>24</v>
      </c>
      <c r="F89" s="64"/>
      <c r="G89" s="7">
        <f t="shared" si="1"/>
        <v>0</v>
      </c>
    </row>
    <row r="90" spans="1:7" ht="21" x14ac:dyDescent="0.25">
      <c r="A90" s="20" t="s">
        <v>554</v>
      </c>
      <c r="B90" s="47"/>
      <c r="C90" s="47" t="s">
        <v>514</v>
      </c>
      <c r="D90" s="47" t="s">
        <v>65</v>
      </c>
      <c r="E90" s="48">
        <v>48</v>
      </c>
      <c r="F90" s="64"/>
      <c r="G90" s="7">
        <f t="shared" si="1"/>
        <v>0</v>
      </c>
    </row>
    <row r="91" spans="1:7" ht="21" x14ac:dyDescent="0.25">
      <c r="A91" s="20" t="s">
        <v>555</v>
      </c>
      <c r="B91" s="47"/>
      <c r="C91" s="47" t="s">
        <v>556</v>
      </c>
      <c r="D91" s="47" t="s">
        <v>13</v>
      </c>
      <c r="E91" s="50">
        <v>22.295000000000002</v>
      </c>
      <c r="F91" s="64"/>
      <c r="G91" s="7">
        <f t="shared" si="1"/>
        <v>0</v>
      </c>
    </row>
    <row r="92" spans="1:7" ht="21.75" thickBot="1" x14ac:dyDescent="0.3">
      <c r="A92" s="20" t="s">
        <v>557</v>
      </c>
      <c r="B92" s="47"/>
      <c r="C92" s="47" t="s">
        <v>558</v>
      </c>
      <c r="D92" s="47" t="s">
        <v>13</v>
      </c>
      <c r="E92" s="50">
        <v>22.295000000000002</v>
      </c>
      <c r="F92" s="66"/>
      <c r="G92" s="15">
        <f t="shared" si="1"/>
        <v>0</v>
      </c>
    </row>
    <row r="93" spans="1:7" ht="15.75" thickBot="1" x14ac:dyDescent="0.3">
      <c r="F93" s="38" t="s">
        <v>64</v>
      </c>
      <c r="G93" s="39">
        <f>SUM(G9,G20,G40,G64)</f>
        <v>0</v>
      </c>
    </row>
  </sheetData>
  <mergeCells count="4">
    <mergeCell ref="A2:G2"/>
    <mergeCell ref="A3:G3"/>
    <mergeCell ref="A4:G4"/>
    <mergeCell ref="A5:G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workbookViewId="0">
      <selection activeCell="A3" sqref="A3:G3"/>
    </sheetView>
  </sheetViews>
  <sheetFormatPr defaultRowHeight="15" x14ac:dyDescent="0.25"/>
  <cols>
    <col min="1" max="1" width="4.5703125" bestFit="1" customWidth="1"/>
    <col min="2" max="2" width="12" bestFit="1" customWidth="1"/>
    <col min="3" max="3" width="23.28515625" customWidth="1"/>
    <col min="4" max="4" width="5.85546875" bestFit="1" customWidth="1"/>
    <col min="5" max="5" width="10.85546875" bestFit="1" customWidth="1"/>
    <col min="6" max="6" width="20.42578125" bestFit="1" customWidth="1"/>
    <col min="7" max="7" width="18.140625" bestFit="1" customWidth="1"/>
  </cols>
  <sheetData>
    <row r="2" spans="1:7" x14ac:dyDescent="0.25">
      <c r="A2" s="69" t="s">
        <v>814</v>
      </c>
      <c r="B2" s="69"/>
      <c r="C2" s="69"/>
      <c r="D2" s="69"/>
      <c r="E2" s="69"/>
      <c r="F2" s="69"/>
      <c r="G2" s="69"/>
    </row>
    <row r="3" spans="1:7" x14ac:dyDescent="0.25">
      <c r="A3" s="70" t="s">
        <v>60</v>
      </c>
      <c r="B3" s="70"/>
      <c r="C3" s="70"/>
      <c r="D3" s="70"/>
      <c r="E3" s="70"/>
      <c r="F3" s="70"/>
      <c r="G3" s="70"/>
    </row>
    <row r="4" spans="1:7" x14ac:dyDescent="0.25">
      <c r="A4" s="71" t="s">
        <v>114</v>
      </c>
      <c r="B4" s="71"/>
      <c r="C4" s="71"/>
      <c r="D4" s="71"/>
      <c r="E4" s="71"/>
      <c r="F4" s="71"/>
      <c r="G4" s="71"/>
    </row>
    <row r="5" spans="1:7" x14ac:dyDescent="0.25">
      <c r="A5" s="69" t="s">
        <v>614</v>
      </c>
      <c r="B5" s="69"/>
      <c r="C5" s="69"/>
      <c r="D5" s="69"/>
      <c r="E5" s="69"/>
      <c r="F5" s="69"/>
      <c r="G5" s="69"/>
    </row>
    <row r="7" spans="1:7" x14ac:dyDescent="0.25">
      <c r="A7" s="4"/>
      <c r="B7" s="4"/>
      <c r="C7" s="4"/>
      <c r="D7" s="4"/>
      <c r="E7" s="4"/>
      <c r="F7" s="4"/>
      <c r="G7" s="4"/>
    </row>
    <row r="8" spans="1:7" x14ac:dyDescent="0.25">
      <c r="A8" s="18" t="s">
        <v>0</v>
      </c>
      <c r="B8" s="18" t="s">
        <v>1</v>
      </c>
      <c r="C8" s="18" t="s">
        <v>2</v>
      </c>
      <c r="D8" s="18" t="s">
        <v>3</v>
      </c>
      <c r="E8" s="18" t="s">
        <v>62</v>
      </c>
      <c r="F8" s="18" t="s">
        <v>63</v>
      </c>
      <c r="G8" s="18" t="s">
        <v>61</v>
      </c>
    </row>
    <row r="9" spans="1:7" ht="31.5" x14ac:dyDescent="0.25">
      <c r="A9" s="44">
        <v>1</v>
      </c>
      <c r="B9" s="32"/>
      <c r="C9" s="35" t="s">
        <v>559</v>
      </c>
      <c r="D9" s="30" t="s">
        <v>5</v>
      </c>
      <c r="E9" s="30">
        <v>1</v>
      </c>
      <c r="F9" s="21"/>
      <c r="G9" s="51"/>
    </row>
    <row r="10" spans="1:7" ht="42" x14ac:dyDescent="0.25">
      <c r="A10" s="44">
        <v>2</v>
      </c>
      <c r="B10" s="32" t="s">
        <v>560</v>
      </c>
      <c r="C10" s="32" t="s">
        <v>561</v>
      </c>
      <c r="D10" s="32" t="s">
        <v>562</v>
      </c>
      <c r="E10" s="33">
        <v>3.6999999999999998E-2</v>
      </c>
      <c r="F10" s="21"/>
      <c r="G10" s="52">
        <f t="shared" ref="G10:G60" si="0">E10*F10</f>
        <v>0</v>
      </c>
    </row>
    <row r="11" spans="1:7" ht="52.5" x14ac:dyDescent="0.25">
      <c r="A11" s="44">
        <v>3</v>
      </c>
      <c r="B11" s="32" t="s">
        <v>560</v>
      </c>
      <c r="C11" s="32" t="s">
        <v>563</v>
      </c>
      <c r="D11" s="32" t="s">
        <v>13</v>
      </c>
      <c r="E11" s="33">
        <v>44.856999999999999</v>
      </c>
      <c r="F11" s="21"/>
      <c r="G11" s="52">
        <f t="shared" si="0"/>
        <v>0</v>
      </c>
    </row>
    <row r="12" spans="1:7" ht="73.5" x14ac:dyDescent="0.25">
      <c r="A12" s="44">
        <v>4</v>
      </c>
      <c r="B12" s="32" t="s">
        <v>560</v>
      </c>
      <c r="C12" s="32" t="s">
        <v>564</v>
      </c>
      <c r="D12" s="32" t="s">
        <v>13</v>
      </c>
      <c r="E12" s="33">
        <v>11.214</v>
      </c>
      <c r="F12" s="21"/>
      <c r="G12" s="52">
        <f t="shared" si="0"/>
        <v>0</v>
      </c>
    </row>
    <row r="13" spans="1:7" ht="63" x14ac:dyDescent="0.25">
      <c r="A13" s="44">
        <v>5</v>
      </c>
      <c r="B13" s="32" t="s">
        <v>560</v>
      </c>
      <c r="C13" s="32" t="s">
        <v>565</v>
      </c>
      <c r="D13" s="32" t="s">
        <v>8</v>
      </c>
      <c r="E13" s="33">
        <v>112.05</v>
      </c>
      <c r="F13" s="21"/>
      <c r="G13" s="52">
        <f t="shared" si="0"/>
        <v>0</v>
      </c>
    </row>
    <row r="14" spans="1:7" ht="31.5" x14ac:dyDescent="0.25">
      <c r="A14" s="44">
        <v>6</v>
      </c>
      <c r="B14" s="32" t="s">
        <v>560</v>
      </c>
      <c r="C14" s="32" t="s">
        <v>566</v>
      </c>
      <c r="D14" s="32" t="s">
        <v>8</v>
      </c>
      <c r="E14" s="33">
        <v>20.53</v>
      </c>
      <c r="F14" s="21"/>
      <c r="G14" s="52">
        <f t="shared" si="0"/>
        <v>0</v>
      </c>
    </row>
    <row r="15" spans="1:7" ht="21" x14ac:dyDescent="0.25">
      <c r="A15" s="44">
        <v>7</v>
      </c>
      <c r="B15" s="32"/>
      <c r="C15" s="35" t="s">
        <v>567</v>
      </c>
      <c r="D15" s="30" t="s">
        <v>5</v>
      </c>
      <c r="E15" s="30">
        <v>1</v>
      </c>
      <c r="F15" s="21"/>
      <c r="G15" s="51"/>
    </row>
    <row r="16" spans="1:7" ht="84" x14ac:dyDescent="0.25">
      <c r="A16" s="44">
        <v>8</v>
      </c>
      <c r="B16" s="32" t="s">
        <v>560</v>
      </c>
      <c r="C16" s="32" t="s">
        <v>568</v>
      </c>
      <c r="D16" s="32" t="s">
        <v>28</v>
      </c>
      <c r="E16" s="33">
        <v>9</v>
      </c>
      <c r="F16" s="21"/>
      <c r="G16" s="52">
        <f t="shared" si="0"/>
        <v>0</v>
      </c>
    </row>
    <row r="17" spans="1:7" ht="21" x14ac:dyDescent="0.25">
      <c r="A17" s="44">
        <v>9</v>
      </c>
      <c r="B17" s="32"/>
      <c r="C17" s="35" t="s">
        <v>569</v>
      </c>
      <c r="D17" s="30" t="s">
        <v>5</v>
      </c>
      <c r="E17" s="30">
        <v>1</v>
      </c>
      <c r="F17" s="21"/>
      <c r="G17" s="51"/>
    </row>
    <row r="18" spans="1:7" ht="84" x14ac:dyDescent="0.25">
      <c r="A18" s="44">
        <v>10</v>
      </c>
      <c r="B18" s="32" t="s">
        <v>560</v>
      </c>
      <c r="C18" s="32" t="s">
        <v>570</v>
      </c>
      <c r="D18" s="32" t="s">
        <v>65</v>
      </c>
      <c r="E18" s="33">
        <v>1</v>
      </c>
      <c r="F18" s="21"/>
      <c r="G18" s="52">
        <f t="shared" si="0"/>
        <v>0</v>
      </c>
    </row>
    <row r="19" spans="1:7" ht="94.5" x14ac:dyDescent="0.25">
      <c r="A19" s="44">
        <v>11</v>
      </c>
      <c r="B19" s="32" t="s">
        <v>560</v>
      </c>
      <c r="C19" s="32" t="s">
        <v>571</v>
      </c>
      <c r="D19" s="32" t="s">
        <v>13</v>
      </c>
      <c r="E19" s="33">
        <v>3.6999999999999998E-2</v>
      </c>
      <c r="F19" s="21"/>
      <c r="G19" s="52">
        <f t="shared" si="0"/>
        <v>0</v>
      </c>
    </row>
    <row r="20" spans="1:7" ht="42" x14ac:dyDescent="0.25">
      <c r="A20" s="44">
        <v>12</v>
      </c>
      <c r="B20" s="32" t="s">
        <v>560</v>
      </c>
      <c r="C20" s="32" t="s">
        <v>572</v>
      </c>
      <c r="D20" s="32" t="s">
        <v>65</v>
      </c>
      <c r="E20" s="33">
        <v>1</v>
      </c>
      <c r="F20" s="21"/>
      <c r="G20" s="52">
        <f t="shared" si="0"/>
        <v>0</v>
      </c>
    </row>
    <row r="21" spans="1:7" ht="42" x14ac:dyDescent="0.25">
      <c r="A21" s="44">
        <v>13</v>
      </c>
      <c r="B21" s="32" t="s">
        <v>560</v>
      </c>
      <c r="C21" s="32" t="s">
        <v>573</v>
      </c>
      <c r="D21" s="32" t="s">
        <v>65</v>
      </c>
      <c r="E21" s="33">
        <v>1</v>
      </c>
      <c r="F21" s="21"/>
      <c r="G21" s="52">
        <f t="shared" si="0"/>
        <v>0</v>
      </c>
    </row>
    <row r="22" spans="1:7" ht="42" x14ac:dyDescent="0.25">
      <c r="A22" s="44">
        <v>14</v>
      </c>
      <c r="B22" s="32" t="s">
        <v>560</v>
      </c>
      <c r="C22" s="32" t="s">
        <v>574</v>
      </c>
      <c r="D22" s="32" t="s">
        <v>65</v>
      </c>
      <c r="E22" s="33">
        <v>1</v>
      </c>
      <c r="F22" s="21"/>
      <c r="G22" s="52">
        <f t="shared" si="0"/>
        <v>0</v>
      </c>
    </row>
    <row r="23" spans="1:7" x14ac:dyDescent="0.25">
      <c r="A23" s="44">
        <v>15</v>
      </c>
      <c r="B23" s="32"/>
      <c r="C23" s="35" t="s">
        <v>575</v>
      </c>
      <c r="D23" s="30" t="s">
        <v>5</v>
      </c>
      <c r="E23" s="30">
        <v>1</v>
      </c>
      <c r="F23" s="21"/>
      <c r="G23" s="51"/>
    </row>
    <row r="24" spans="1:7" ht="31.5" x14ac:dyDescent="0.25">
      <c r="A24" s="44">
        <v>16</v>
      </c>
      <c r="B24" s="32" t="s">
        <v>560</v>
      </c>
      <c r="C24" s="32" t="s">
        <v>576</v>
      </c>
      <c r="D24" s="32" t="s">
        <v>28</v>
      </c>
      <c r="E24" s="33">
        <v>35</v>
      </c>
      <c r="F24" s="21"/>
      <c r="G24" s="52">
        <f t="shared" si="0"/>
        <v>0</v>
      </c>
    </row>
    <row r="25" spans="1:7" ht="31.5" x14ac:dyDescent="0.25">
      <c r="A25" s="44">
        <v>17</v>
      </c>
      <c r="B25" s="32" t="s">
        <v>560</v>
      </c>
      <c r="C25" s="32" t="s">
        <v>577</v>
      </c>
      <c r="D25" s="32" t="s">
        <v>28</v>
      </c>
      <c r="E25" s="33">
        <v>5</v>
      </c>
      <c r="F25" s="21"/>
      <c r="G25" s="52">
        <f t="shared" si="0"/>
        <v>0</v>
      </c>
    </row>
    <row r="26" spans="1:7" ht="21" x14ac:dyDescent="0.25">
      <c r="A26" s="44">
        <v>18</v>
      </c>
      <c r="B26" s="32"/>
      <c r="C26" s="35" t="s">
        <v>578</v>
      </c>
      <c r="D26" s="30" t="s">
        <v>5</v>
      </c>
      <c r="E26" s="30">
        <v>1</v>
      </c>
      <c r="F26" s="21"/>
      <c r="G26" s="51"/>
    </row>
    <row r="27" spans="1:7" ht="31.5" x14ac:dyDescent="0.25">
      <c r="A27" s="44">
        <v>19</v>
      </c>
      <c r="B27" s="32" t="s">
        <v>560</v>
      </c>
      <c r="C27" s="32" t="s">
        <v>579</v>
      </c>
      <c r="D27" s="32" t="s">
        <v>5</v>
      </c>
      <c r="E27" s="33">
        <v>1</v>
      </c>
      <c r="F27" s="21"/>
      <c r="G27" s="52">
        <f t="shared" si="0"/>
        <v>0</v>
      </c>
    </row>
    <row r="28" spans="1:7" ht="52.5" x14ac:dyDescent="0.25">
      <c r="A28" s="44">
        <v>20</v>
      </c>
      <c r="B28" s="32" t="s">
        <v>560</v>
      </c>
      <c r="C28" s="32" t="s">
        <v>580</v>
      </c>
      <c r="D28" s="32" t="s">
        <v>5</v>
      </c>
      <c r="E28" s="33">
        <v>1</v>
      </c>
      <c r="F28" s="21"/>
      <c r="G28" s="52">
        <f t="shared" si="0"/>
        <v>0</v>
      </c>
    </row>
    <row r="29" spans="1:7" ht="84" x14ac:dyDescent="0.25">
      <c r="A29" s="44">
        <v>21</v>
      </c>
      <c r="B29" s="32" t="s">
        <v>560</v>
      </c>
      <c r="C29" s="32" t="s">
        <v>581</v>
      </c>
      <c r="D29" s="32" t="s">
        <v>65</v>
      </c>
      <c r="E29" s="33">
        <v>1</v>
      </c>
      <c r="F29" s="21"/>
      <c r="G29" s="52">
        <f t="shared" si="0"/>
        <v>0</v>
      </c>
    </row>
    <row r="30" spans="1:7" ht="84" x14ac:dyDescent="0.25">
      <c r="A30" s="44">
        <v>22</v>
      </c>
      <c r="B30" s="32" t="s">
        <v>560</v>
      </c>
      <c r="C30" s="32" t="s">
        <v>582</v>
      </c>
      <c r="D30" s="32" t="s">
        <v>65</v>
      </c>
      <c r="E30" s="33">
        <v>1</v>
      </c>
      <c r="F30" s="21"/>
      <c r="G30" s="52">
        <f t="shared" si="0"/>
        <v>0</v>
      </c>
    </row>
    <row r="31" spans="1:7" ht="84" x14ac:dyDescent="0.25">
      <c r="A31" s="44">
        <v>23</v>
      </c>
      <c r="B31" s="32" t="s">
        <v>560</v>
      </c>
      <c r="C31" s="32" t="s">
        <v>583</v>
      </c>
      <c r="D31" s="32" t="s">
        <v>65</v>
      </c>
      <c r="E31" s="33">
        <v>1</v>
      </c>
      <c r="F31" s="21"/>
      <c r="G31" s="52">
        <f t="shared" si="0"/>
        <v>0</v>
      </c>
    </row>
    <row r="32" spans="1:7" ht="31.5" x14ac:dyDescent="0.25">
      <c r="A32" s="44">
        <v>24</v>
      </c>
      <c r="B32" s="32" t="s">
        <v>560</v>
      </c>
      <c r="C32" s="32" t="s">
        <v>584</v>
      </c>
      <c r="D32" s="32" t="s">
        <v>65</v>
      </c>
      <c r="E32" s="33">
        <v>1</v>
      </c>
      <c r="F32" s="21"/>
      <c r="G32" s="52">
        <f t="shared" si="0"/>
        <v>0</v>
      </c>
    </row>
    <row r="33" spans="1:7" ht="31.5" x14ac:dyDescent="0.25">
      <c r="A33" s="44">
        <v>25</v>
      </c>
      <c r="B33" s="32" t="s">
        <v>560</v>
      </c>
      <c r="C33" s="32" t="s">
        <v>585</v>
      </c>
      <c r="D33" s="32" t="s">
        <v>65</v>
      </c>
      <c r="E33" s="33">
        <v>1</v>
      </c>
      <c r="F33" s="21"/>
      <c r="G33" s="52">
        <f t="shared" si="0"/>
        <v>0</v>
      </c>
    </row>
    <row r="34" spans="1:7" ht="31.5" x14ac:dyDescent="0.25">
      <c r="A34" s="44">
        <v>26</v>
      </c>
      <c r="B34" s="32" t="s">
        <v>560</v>
      </c>
      <c r="C34" s="32" t="s">
        <v>586</v>
      </c>
      <c r="D34" s="32" t="s">
        <v>65</v>
      </c>
      <c r="E34" s="33">
        <v>1</v>
      </c>
      <c r="F34" s="21"/>
      <c r="G34" s="52">
        <f t="shared" si="0"/>
        <v>0</v>
      </c>
    </row>
    <row r="35" spans="1:7" ht="31.5" x14ac:dyDescent="0.25">
      <c r="A35" s="44">
        <v>27</v>
      </c>
      <c r="B35" s="32" t="s">
        <v>560</v>
      </c>
      <c r="C35" s="32" t="s">
        <v>587</v>
      </c>
      <c r="D35" s="32" t="s">
        <v>65</v>
      </c>
      <c r="E35" s="33">
        <v>1</v>
      </c>
      <c r="F35" s="21"/>
      <c r="G35" s="52">
        <f t="shared" si="0"/>
        <v>0</v>
      </c>
    </row>
    <row r="36" spans="1:7" ht="31.5" x14ac:dyDescent="0.25">
      <c r="A36" s="44">
        <v>28</v>
      </c>
      <c r="B36" s="32" t="s">
        <v>560</v>
      </c>
      <c r="C36" s="32" t="s">
        <v>588</v>
      </c>
      <c r="D36" s="32" t="s">
        <v>65</v>
      </c>
      <c r="E36" s="33">
        <v>1</v>
      </c>
      <c r="F36" s="21"/>
      <c r="G36" s="52">
        <f t="shared" si="0"/>
        <v>0</v>
      </c>
    </row>
    <row r="37" spans="1:7" ht="31.5" x14ac:dyDescent="0.25">
      <c r="A37" s="44">
        <v>29</v>
      </c>
      <c r="B37" s="32" t="s">
        <v>560</v>
      </c>
      <c r="C37" s="32" t="s">
        <v>589</v>
      </c>
      <c r="D37" s="32" t="s">
        <v>65</v>
      </c>
      <c r="E37" s="33">
        <v>2</v>
      </c>
      <c r="F37" s="21"/>
      <c r="G37" s="52">
        <f t="shared" si="0"/>
        <v>0</v>
      </c>
    </row>
    <row r="38" spans="1:7" ht="52.5" x14ac:dyDescent="0.25">
      <c r="A38" s="44">
        <v>30</v>
      </c>
      <c r="B38" s="32" t="s">
        <v>560</v>
      </c>
      <c r="C38" s="32" t="s">
        <v>590</v>
      </c>
      <c r="D38" s="32" t="s">
        <v>65</v>
      </c>
      <c r="E38" s="33">
        <v>3</v>
      </c>
      <c r="F38" s="21"/>
      <c r="G38" s="52">
        <f t="shared" si="0"/>
        <v>0</v>
      </c>
    </row>
    <row r="39" spans="1:7" ht="52.5" x14ac:dyDescent="0.25">
      <c r="A39" s="44">
        <v>31</v>
      </c>
      <c r="B39" s="32" t="s">
        <v>560</v>
      </c>
      <c r="C39" s="32" t="s">
        <v>591</v>
      </c>
      <c r="D39" s="32" t="s">
        <v>65</v>
      </c>
      <c r="E39" s="33">
        <v>2</v>
      </c>
      <c r="F39" s="21"/>
      <c r="G39" s="52">
        <f t="shared" si="0"/>
        <v>0</v>
      </c>
    </row>
    <row r="40" spans="1:7" ht="73.5" x14ac:dyDescent="0.25">
      <c r="A40" s="44">
        <v>32</v>
      </c>
      <c r="B40" s="32" t="s">
        <v>560</v>
      </c>
      <c r="C40" s="32" t="s">
        <v>592</v>
      </c>
      <c r="D40" s="32" t="s">
        <v>28</v>
      </c>
      <c r="E40" s="33">
        <v>0.88</v>
      </c>
      <c r="F40" s="21"/>
      <c r="G40" s="52">
        <f t="shared" si="0"/>
        <v>0</v>
      </c>
    </row>
    <row r="41" spans="1:7" ht="73.5" x14ac:dyDescent="0.25">
      <c r="A41" s="44">
        <v>33</v>
      </c>
      <c r="B41" s="32" t="s">
        <v>560</v>
      </c>
      <c r="C41" s="32" t="s">
        <v>593</v>
      </c>
      <c r="D41" s="32" t="s">
        <v>28</v>
      </c>
      <c r="E41" s="33">
        <v>0.21</v>
      </c>
      <c r="F41" s="21"/>
      <c r="G41" s="52">
        <f t="shared" si="0"/>
        <v>0</v>
      </c>
    </row>
    <row r="42" spans="1:7" ht="31.5" x14ac:dyDescent="0.25">
      <c r="A42" s="44">
        <v>34</v>
      </c>
      <c r="B42" s="32" t="s">
        <v>560</v>
      </c>
      <c r="C42" s="32" t="s">
        <v>594</v>
      </c>
      <c r="D42" s="32" t="s">
        <v>65</v>
      </c>
      <c r="E42" s="33">
        <v>1</v>
      </c>
      <c r="F42" s="21"/>
      <c r="G42" s="52">
        <f t="shared" si="0"/>
        <v>0</v>
      </c>
    </row>
    <row r="43" spans="1:7" ht="42" x14ac:dyDescent="0.25">
      <c r="A43" s="44">
        <v>35</v>
      </c>
      <c r="B43" s="32" t="s">
        <v>560</v>
      </c>
      <c r="C43" s="32" t="s">
        <v>595</v>
      </c>
      <c r="D43" s="32" t="s">
        <v>65</v>
      </c>
      <c r="E43" s="33">
        <v>1</v>
      </c>
      <c r="F43" s="21"/>
      <c r="G43" s="52">
        <f t="shared" si="0"/>
        <v>0</v>
      </c>
    </row>
    <row r="44" spans="1:7" ht="42" x14ac:dyDescent="0.25">
      <c r="A44" s="44">
        <v>36</v>
      </c>
      <c r="B44" s="32" t="s">
        <v>560</v>
      </c>
      <c r="C44" s="32" t="s">
        <v>596</v>
      </c>
      <c r="D44" s="32" t="s">
        <v>65</v>
      </c>
      <c r="E44" s="33">
        <v>1</v>
      </c>
      <c r="F44" s="21"/>
      <c r="G44" s="52">
        <f t="shared" si="0"/>
        <v>0</v>
      </c>
    </row>
    <row r="45" spans="1:7" ht="42" x14ac:dyDescent="0.25">
      <c r="A45" s="44">
        <v>37</v>
      </c>
      <c r="B45" s="32" t="s">
        <v>560</v>
      </c>
      <c r="C45" s="32" t="s">
        <v>597</v>
      </c>
      <c r="D45" s="32" t="s">
        <v>5</v>
      </c>
      <c r="E45" s="33">
        <v>1</v>
      </c>
      <c r="F45" s="21"/>
      <c r="G45" s="52">
        <f t="shared" si="0"/>
        <v>0</v>
      </c>
    </row>
    <row r="46" spans="1:7" ht="52.5" x14ac:dyDescent="0.25">
      <c r="A46" s="44">
        <v>38</v>
      </c>
      <c r="B46" s="32" t="s">
        <v>560</v>
      </c>
      <c r="C46" s="32" t="s">
        <v>598</v>
      </c>
      <c r="D46" s="32" t="s">
        <v>5</v>
      </c>
      <c r="E46" s="33">
        <v>1</v>
      </c>
      <c r="F46" s="21"/>
      <c r="G46" s="52">
        <f t="shared" si="0"/>
        <v>0</v>
      </c>
    </row>
    <row r="47" spans="1:7" ht="94.5" x14ac:dyDescent="0.25">
      <c r="A47" s="44">
        <v>39</v>
      </c>
      <c r="B47" s="32" t="s">
        <v>599</v>
      </c>
      <c r="C47" s="32" t="s">
        <v>600</v>
      </c>
      <c r="D47" s="32" t="s">
        <v>5</v>
      </c>
      <c r="E47" s="33">
        <v>1</v>
      </c>
      <c r="F47" s="21"/>
      <c r="G47" s="52">
        <f t="shared" si="0"/>
        <v>0</v>
      </c>
    </row>
    <row r="48" spans="1:7" x14ac:dyDescent="0.25">
      <c r="A48" s="44">
        <v>40</v>
      </c>
      <c r="B48" s="32"/>
      <c r="C48" s="35" t="s">
        <v>601</v>
      </c>
      <c r="D48" s="30" t="s">
        <v>5</v>
      </c>
      <c r="E48" s="30">
        <v>1</v>
      </c>
      <c r="F48" s="21"/>
      <c r="G48" s="51"/>
    </row>
    <row r="49" spans="1:7" ht="31.5" x14ac:dyDescent="0.25">
      <c r="A49" s="44">
        <v>41</v>
      </c>
      <c r="B49" s="32" t="s">
        <v>560</v>
      </c>
      <c r="C49" s="32" t="s">
        <v>602</v>
      </c>
      <c r="D49" s="32" t="s">
        <v>5</v>
      </c>
      <c r="E49" s="33">
        <v>1</v>
      </c>
      <c r="F49" s="21"/>
      <c r="G49" s="52">
        <f t="shared" si="0"/>
        <v>0</v>
      </c>
    </row>
    <row r="50" spans="1:7" ht="31.5" x14ac:dyDescent="0.25">
      <c r="A50" s="44">
        <v>42</v>
      </c>
      <c r="B50" s="32" t="s">
        <v>560</v>
      </c>
      <c r="C50" s="32" t="s">
        <v>603</v>
      </c>
      <c r="D50" s="32" t="s">
        <v>5</v>
      </c>
      <c r="E50" s="33">
        <v>1</v>
      </c>
      <c r="F50" s="21"/>
      <c r="G50" s="52">
        <f t="shared" si="0"/>
        <v>0</v>
      </c>
    </row>
    <row r="51" spans="1:7" ht="31.5" x14ac:dyDescent="0.25">
      <c r="A51" s="44">
        <v>43</v>
      </c>
      <c r="B51" s="32" t="s">
        <v>560</v>
      </c>
      <c r="C51" s="32" t="s">
        <v>604</v>
      </c>
      <c r="D51" s="32" t="s">
        <v>5</v>
      </c>
      <c r="E51" s="33">
        <v>1</v>
      </c>
      <c r="F51" s="21"/>
      <c r="G51" s="52">
        <f t="shared" si="0"/>
        <v>0</v>
      </c>
    </row>
    <row r="52" spans="1:7" ht="21" x14ac:dyDescent="0.25">
      <c r="A52" s="44">
        <v>44</v>
      </c>
      <c r="B52" s="32"/>
      <c r="C52" s="35" t="s">
        <v>605</v>
      </c>
      <c r="D52" s="34" t="s">
        <v>5</v>
      </c>
      <c r="E52" s="30">
        <v>1</v>
      </c>
      <c r="F52" s="21"/>
      <c r="G52" s="51"/>
    </row>
    <row r="53" spans="1:7" ht="42" x14ac:dyDescent="0.25">
      <c r="A53" s="44">
        <v>45</v>
      </c>
      <c r="B53" s="32" t="s">
        <v>560</v>
      </c>
      <c r="C53" s="32" t="s">
        <v>606</v>
      </c>
      <c r="D53" s="32" t="s">
        <v>13</v>
      </c>
      <c r="E53" s="33">
        <v>0.40200000000000002</v>
      </c>
      <c r="F53" s="21"/>
      <c r="G53" s="52">
        <f t="shared" si="0"/>
        <v>0</v>
      </c>
    </row>
    <row r="54" spans="1:7" ht="63" x14ac:dyDescent="0.25">
      <c r="A54" s="44">
        <v>46</v>
      </c>
      <c r="B54" s="32" t="s">
        <v>560</v>
      </c>
      <c r="C54" s="32" t="s">
        <v>607</v>
      </c>
      <c r="D54" s="32" t="s">
        <v>28</v>
      </c>
      <c r="E54" s="33">
        <v>37</v>
      </c>
      <c r="F54" s="21"/>
      <c r="G54" s="52">
        <f t="shared" si="0"/>
        <v>0</v>
      </c>
    </row>
    <row r="55" spans="1:7" ht="42" x14ac:dyDescent="0.25">
      <c r="A55" s="44">
        <v>47</v>
      </c>
      <c r="B55" s="32" t="s">
        <v>560</v>
      </c>
      <c r="C55" s="32" t="s">
        <v>608</v>
      </c>
      <c r="D55" s="32" t="s">
        <v>28</v>
      </c>
      <c r="E55" s="33">
        <v>37</v>
      </c>
      <c r="F55" s="21"/>
      <c r="G55" s="52">
        <f t="shared" si="0"/>
        <v>0</v>
      </c>
    </row>
    <row r="56" spans="1:7" ht="31.5" x14ac:dyDescent="0.25">
      <c r="A56" s="44">
        <v>48</v>
      </c>
      <c r="B56" s="32" t="s">
        <v>560</v>
      </c>
      <c r="C56" s="32" t="s">
        <v>609</v>
      </c>
      <c r="D56" s="32" t="s">
        <v>13</v>
      </c>
      <c r="E56" s="33">
        <v>1.4039999999999999</v>
      </c>
      <c r="F56" s="21"/>
      <c r="G56" s="52">
        <f t="shared" si="0"/>
        <v>0</v>
      </c>
    </row>
    <row r="57" spans="1:7" ht="31.5" x14ac:dyDescent="0.25">
      <c r="A57" s="44">
        <v>49</v>
      </c>
      <c r="B57" s="32" t="s">
        <v>560</v>
      </c>
      <c r="C57" s="32" t="s">
        <v>610</v>
      </c>
      <c r="D57" s="32" t="s">
        <v>13</v>
      </c>
      <c r="E57" s="33">
        <v>31.274000000000001</v>
      </c>
      <c r="F57" s="21"/>
      <c r="G57" s="52">
        <f t="shared" si="0"/>
        <v>0</v>
      </c>
    </row>
    <row r="58" spans="1:7" ht="52.5" x14ac:dyDescent="0.25">
      <c r="A58" s="44">
        <v>50</v>
      </c>
      <c r="B58" s="32" t="s">
        <v>560</v>
      </c>
      <c r="C58" s="32" t="s">
        <v>611</v>
      </c>
      <c r="D58" s="32" t="s">
        <v>13</v>
      </c>
      <c r="E58" s="33">
        <v>7.819</v>
      </c>
      <c r="F58" s="21"/>
      <c r="G58" s="52">
        <f t="shared" si="0"/>
        <v>0</v>
      </c>
    </row>
    <row r="59" spans="1:7" ht="42" x14ac:dyDescent="0.25">
      <c r="A59" s="44">
        <v>51</v>
      </c>
      <c r="B59" s="32" t="s">
        <v>560</v>
      </c>
      <c r="C59" s="32" t="s">
        <v>612</v>
      </c>
      <c r="D59" s="32" t="s">
        <v>13</v>
      </c>
      <c r="E59" s="33">
        <v>16.978000000000002</v>
      </c>
      <c r="F59" s="21"/>
      <c r="G59" s="52">
        <f t="shared" si="0"/>
        <v>0</v>
      </c>
    </row>
    <row r="60" spans="1:7" ht="21.75" thickBot="1" x14ac:dyDescent="0.3">
      <c r="A60" s="44">
        <v>52</v>
      </c>
      <c r="B60" s="32" t="s">
        <v>560</v>
      </c>
      <c r="C60" s="32" t="s">
        <v>613</v>
      </c>
      <c r="D60" s="32" t="s">
        <v>13</v>
      </c>
      <c r="E60" s="33">
        <v>16.978000000000002</v>
      </c>
      <c r="F60" s="53"/>
      <c r="G60" s="54">
        <f t="shared" si="0"/>
        <v>0</v>
      </c>
    </row>
    <row r="61" spans="1:7" ht="15.75" thickBot="1" x14ac:dyDescent="0.3">
      <c r="F61" s="36" t="s">
        <v>64</v>
      </c>
      <c r="G61" s="37">
        <f>SUM(G9,G15,G17,G23,G26,G48,G52)</f>
        <v>0</v>
      </c>
    </row>
  </sheetData>
  <mergeCells count="4">
    <mergeCell ref="A2:G2"/>
    <mergeCell ref="A3:G3"/>
    <mergeCell ref="A4:G4"/>
    <mergeCell ref="A5:G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2"/>
  <sheetViews>
    <sheetView zoomScaleNormal="100" workbookViewId="0">
      <selection activeCell="A3" sqref="A3:G3"/>
    </sheetView>
  </sheetViews>
  <sheetFormatPr defaultRowHeight="15" x14ac:dyDescent="0.25"/>
  <cols>
    <col min="1" max="1" width="3.7109375" bestFit="1" customWidth="1"/>
    <col min="2" max="2" width="12" bestFit="1" customWidth="1"/>
    <col min="3" max="3" width="22.28515625" customWidth="1"/>
    <col min="4" max="4" width="5.85546875" bestFit="1" customWidth="1"/>
    <col min="5" max="5" width="10.85546875" bestFit="1" customWidth="1"/>
    <col min="6" max="6" width="20.42578125" bestFit="1" customWidth="1"/>
    <col min="7" max="7" width="18.140625" bestFit="1" customWidth="1"/>
  </cols>
  <sheetData>
    <row r="2" spans="1:7" x14ac:dyDescent="0.25">
      <c r="A2" s="69" t="s">
        <v>814</v>
      </c>
      <c r="B2" s="69"/>
      <c r="C2" s="69"/>
      <c r="D2" s="69"/>
      <c r="E2" s="69"/>
      <c r="F2" s="69"/>
      <c r="G2" s="69"/>
    </row>
    <row r="3" spans="1:7" x14ac:dyDescent="0.25">
      <c r="A3" s="70" t="s">
        <v>60</v>
      </c>
      <c r="B3" s="70"/>
      <c r="C3" s="70"/>
      <c r="D3" s="70"/>
      <c r="E3" s="70"/>
      <c r="F3" s="70"/>
      <c r="G3" s="70"/>
    </row>
    <row r="4" spans="1:7" x14ac:dyDescent="0.25">
      <c r="A4" s="71" t="s">
        <v>114</v>
      </c>
      <c r="B4" s="71"/>
      <c r="C4" s="71"/>
      <c r="D4" s="71"/>
      <c r="E4" s="71"/>
      <c r="F4" s="71"/>
      <c r="G4" s="71"/>
    </row>
    <row r="5" spans="1:7" x14ac:dyDescent="0.25">
      <c r="A5" s="69" t="s">
        <v>615</v>
      </c>
      <c r="B5" s="69"/>
      <c r="C5" s="69"/>
      <c r="D5" s="69"/>
      <c r="E5" s="69"/>
      <c r="F5" s="69"/>
      <c r="G5" s="69"/>
    </row>
    <row r="7" spans="1:7" x14ac:dyDescent="0.25">
      <c r="A7" s="4"/>
      <c r="B7" s="4"/>
      <c r="C7" s="4"/>
      <c r="D7" s="4"/>
      <c r="E7" s="4"/>
      <c r="F7" s="4"/>
      <c r="G7" s="4"/>
    </row>
    <row r="8" spans="1:7" x14ac:dyDescent="0.25">
      <c r="A8" s="18" t="s">
        <v>0</v>
      </c>
      <c r="B8" s="18" t="s">
        <v>1</v>
      </c>
      <c r="C8" s="18" t="s">
        <v>2</v>
      </c>
      <c r="D8" s="18" t="s">
        <v>3</v>
      </c>
      <c r="E8" s="18" t="s">
        <v>62</v>
      </c>
      <c r="F8" s="18" t="s">
        <v>63</v>
      </c>
      <c r="G8" s="18" t="s">
        <v>61</v>
      </c>
    </row>
    <row r="9" spans="1:7" ht="31.5" x14ac:dyDescent="0.25">
      <c r="A9" s="17">
        <v>1</v>
      </c>
      <c r="B9" s="56"/>
      <c r="C9" s="35" t="s">
        <v>559</v>
      </c>
      <c r="D9" s="46" t="s">
        <v>5</v>
      </c>
      <c r="E9" s="46">
        <v>1</v>
      </c>
      <c r="F9" s="21"/>
      <c r="G9" s="51"/>
    </row>
    <row r="10" spans="1:7" ht="42" x14ac:dyDescent="0.25">
      <c r="A10" s="17">
        <v>2</v>
      </c>
      <c r="B10" s="56" t="s">
        <v>616</v>
      </c>
      <c r="C10" s="56" t="s">
        <v>617</v>
      </c>
      <c r="D10" s="56" t="s">
        <v>562</v>
      </c>
      <c r="E10" s="57">
        <v>0.29599999999999999</v>
      </c>
      <c r="F10" s="21"/>
      <c r="G10" s="52">
        <f t="shared" ref="G10:G61" si="0">E10*F10</f>
        <v>0</v>
      </c>
    </row>
    <row r="11" spans="1:7" ht="52.5" x14ac:dyDescent="0.25">
      <c r="A11" s="17">
        <v>3</v>
      </c>
      <c r="B11" s="56" t="s">
        <v>616</v>
      </c>
      <c r="C11" s="56" t="s">
        <v>563</v>
      </c>
      <c r="D11" s="56" t="s">
        <v>13</v>
      </c>
      <c r="E11" s="57">
        <v>612.27</v>
      </c>
      <c r="F11" s="21"/>
      <c r="G11" s="52">
        <f t="shared" si="0"/>
        <v>0</v>
      </c>
    </row>
    <row r="12" spans="1:7" ht="84" x14ac:dyDescent="0.25">
      <c r="A12" s="17">
        <v>4</v>
      </c>
      <c r="B12" s="56" t="s">
        <v>616</v>
      </c>
      <c r="C12" s="56" t="s">
        <v>564</v>
      </c>
      <c r="D12" s="56" t="s">
        <v>13</v>
      </c>
      <c r="E12" s="57">
        <v>153.07</v>
      </c>
      <c r="F12" s="21"/>
      <c r="G12" s="52">
        <f t="shared" si="0"/>
        <v>0</v>
      </c>
    </row>
    <row r="13" spans="1:7" ht="73.5" x14ac:dyDescent="0.25">
      <c r="A13" s="17">
        <v>5</v>
      </c>
      <c r="B13" s="56" t="s">
        <v>616</v>
      </c>
      <c r="C13" s="56" t="s">
        <v>565</v>
      </c>
      <c r="D13" s="56" t="s">
        <v>8</v>
      </c>
      <c r="E13" s="57">
        <v>1008.78</v>
      </c>
      <c r="F13" s="21"/>
      <c r="G13" s="52">
        <f t="shared" si="0"/>
        <v>0</v>
      </c>
    </row>
    <row r="14" spans="1:7" ht="31.5" x14ac:dyDescent="0.25">
      <c r="A14" s="17">
        <v>6</v>
      </c>
      <c r="B14" s="56" t="s">
        <v>616</v>
      </c>
      <c r="C14" s="56" t="s">
        <v>566</v>
      </c>
      <c r="D14" s="56" t="s">
        <v>8</v>
      </c>
      <c r="E14" s="57">
        <v>213.09</v>
      </c>
      <c r="F14" s="21"/>
      <c r="G14" s="52">
        <f t="shared" si="0"/>
        <v>0</v>
      </c>
    </row>
    <row r="15" spans="1:7" ht="21" x14ac:dyDescent="0.25">
      <c r="A15" s="17">
        <v>7</v>
      </c>
      <c r="B15" s="56"/>
      <c r="C15" s="35" t="s">
        <v>567</v>
      </c>
      <c r="D15" s="46" t="s">
        <v>5</v>
      </c>
      <c r="E15" s="46">
        <v>1</v>
      </c>
      <c r="F15" s="21"/>
      <c r="G15" s="51"/>
    </row>
    <row r="16" spans="1:7" ht="94.5" x14ac:dyDescent="0.25">
      <c r="A16" s="17">
        <v>8</v>
      </c>
      <c r="B16" s="56" t="s">
        <v>616</v>
      </c>
      <c r="C16" s="56" t="s">
        <v>618</v>
      </c>
      <c r="D16" s="56" t="s">
        <v>28</v>
      </c>
      <c r="E16" s="57">
        <v>36</v>
      </c>
      <c r="F16" s="21"/>
      <c r="G16" s="52">
        <f t="shared" si="0"/>
        <v>0</v>
      </c>
    </row>
    <row r="17" spans="1:7" ht="94.5" x14ac:dyDescent="0.25">
      <c r="A17" s="17">
        <v>9</v>
      </c>
      <c r="B17" s="56" t="s">
        <v>616</v>
      </c>
      <c r="C17" s="56" t="s">
        <v>619</v>
      </c>
      <c r="D17" s="56" t="s">
        <v>28</v>
      </c>
      <c r="E17" s="57">
        <v>36</v>
      </c>
      <c r="F17" s="21"/>
      <c r="G17" s="52">
        <f t="shared" si="0"/>
        <v>0</v>
      </c>
    </row>
    <row r="18" spans="1:7" x14ac:dyDescent="0.25">
      <c r="A18" s="17">
        <v>10</v>
      </c>
      <c r="B18" s="56"/>
      <c r="C18" s="35" t="s">
        <v>620</v>
      </c>
      <c r="D18" s="46" t="s">
        <v>5</v>
      </c>
      <c r="E18" s="46">
        <v>1</v>
      </c>
      <c r="F18" s="21"/>
      <c r="G18" s="51"/>
    </row>
    <row r="19" spans="1:7" ht="31.5" x14ac:dyDescent="0.25">
      <c r="A19" s="17">
        <v>11</v>
      </c>
      <c r="B19" s="56" t="s">
        <v>616</v>
      </c>
      <c r="C19" s="56" t="s">
        <v>621</v>
      </c>
      <c r="D19" s="56" t="s">
        <v>28</v>
      </c>
      <c r="E19" s="57">
        <v>65</v>
      </c>
      <c r="F19" s="21"/>
      <c r="G19" s="52">
        <f t="shared" si="0"/>
        <v>0</v>
      </c>
    </row>
    <row r="20" spans="1:7" ht="21" x14ac:dyDescent="0.25">
      <c r="A20" s="17">
        <v>12</v>
      </c>
      <c r="B20" s="56"/>
      <c r="C20" s="35" t="s">
        <v>622</v>
      </c>
      <c r="D20" s="46" t="s">
        <v>5</v>
      </c>
      <c r="E20" s="46">
        <v>1</v>
      </c>
      <c r="F20" s="21"/>
      <c r="G20" s="51"/>
    </row>
    <row r="21" spans="1:7" ht="84" x14ac:dyDescent="0.25">
      <c r="A21" s="17">
        <v>13</v>
      </c>
      <c r="B21" s="56" t="s">
        <v>623</v>
      </c>
      <c r="C21" s="56" t="s">
        <v>624</v>
      </c>
      <c r="D21" s="56" t="s">
        <v>40</v>
      </c>
      <c r="E21" s="57">
        <v>1</v>
      </c>
      <c r="F21" s="21"/>
      <c r="G21" s="52">
        <f t="shared" si="0"/>
        <v>0</v>
      </c>
    </row>
    <row r="22" spans="1:7" ht="52.5" x14ac:dyDescent="0.25">
      <c r="A22" s="17">
        <v>14</v>
      </c>
      <c r="B22" s="56" t="s">
        <v>623</v>
      </c>
      <c r="C22" s="56" t="s">
        <v>625</v>
      </c>
      <c r="D22" s="56" t="s">
        <v>28</v>
      </c>
      <c r="E22" s="57">
        <v>1.5</v>
      </c>
      <c r="F22" s="21"/>
      <c r="G22" s="52">
        <f t="shared" si="0"/>
        <v>0</v>
      </c>
    </row>
    <row r="23" spans="1:7" ht="73.5" x14ac:dyDescent="0.25">
      <c r="A23" s="17">
        <v>15</v>
      </c>
      <c r="B23" s="56" t="s">
        <v>623</v>
      </c>
      <c r="C23" s="56" t="s">
        <v>626</v>
      </c>
      <c r="D23" s="56" t="s">
        <v>28</v>
      </c>
      <c r="E23" s="57">
        <v>1.5</v>
      </c>
      <c r="F23" s="21"/>
      <c r="G23" s="52">
        <f t="shared" si="0"/>
        <v>0</v>
      </c>
    </row>
    <row r="24" spans="1:7" ht="105" x14ac:dyDescent="0.25">
      <c r="A24" s="17">
        <v>16</v>
      </c>
      <c r="B24" s="56" t="s">
        <v>623</v>
      </c>
      <c r="C24" s="56" t="s">
        <v>627</v>
      </c>
      <c r="D24" s="56" t="s">
        <v>628</v>
      </c>
      <c r="E24" s="57">
        <v>1</v>
      </c>
      <c r="F24" s="21"/>
      <c r="G24" s="52">
        <f t="shared" si="0"/>
        <v>0</v>
      </c>
    </row>
    <row r="25" spans="1:7" ht="84" x14ac:dyDescent="0.25">
      <c r="A25" s="17">
        <v>17</v>
      </c>
      <c r="B25" s="56" t="s">
        <v>623</v>
      </c>
      <c r="C25" s="56" t="s">
        <v>629</v>
      </c>
      <c r="D25" s="56" t="s">
        <v>40</v>
      </c>
      <c r="E25" s="57">
        <v>1</v>
      </c>
      <c r="F25" s="21"/>
      <c r="G25" s="52">
        <f t="shared" si="0"/>
        <v>0</v>
      </c>
    </row>
    <row r="26" spans="1:7" ht="52.5" x14ac:dyDescent="0.25">
      <c r="A26" s="17">
        <v>18</v>
      </c>
      <c r="B26" s="56" t="s">
        <v>623</v>
      </c>
      <c r="C26" s="56" t="s">
        <v>630</v>
      </c>
      <c r="D26" s="56" t="s">
        <v>28</v>
      </c>
      <c r="E26" s="57">
        <v>1.5</v>
      </c>
      <c r="F26" s="21"/>
      <c r="G26" s="52">
        <f t="shared" si="0"/>
        <v>0</v>
      </c>
    </row>
    <row r="27" spans="1:7" ht="73.5" x14ac:dyDescent="0.25">
      <c r="A27" s="17">
        <v>19</v>
      </c>
      <c r="B27" s="56" t="s">
        <v>623</v>
      </c>
      <c r="C27" s="56" t="s">
        <v>631</v>
      </c>
      <c r="D27" s="56" t="s">
        <v>28</v>
      </c>
      <c r="E27" s="57">
        <v>1.5</v>
      </c>
      <c r="F27" s="21"/>
      <c r="G27" s="52">
        <f t="shared" si="0"/>
        <v>0</v>
      </c>
    </row>
    <row r="28" spans="1:7" ht="94.5" x14ac:dyDescent="0.25">
      <c r="A28" s="17">
        <v>20</v>
      </c>
      <c r="B28" s="56" t="s">
        <v>623</v>
      </c>
      <c r="C28" s="56" t="s">
        <v>632</v>
      </c>
      <c r="D28" s="56" t="s">
        <v>628</v>
      </c>
      <c r="E28" s="57">
        <v>1</v>
      </c>
      <c r="F28" s="21"/>
      <c r="G28" s="52">
        <f t="shared" si="0"/>
        <v>0</v>
      </c>
    </row>
    <row r="29" spans="1:7" ht="42" x14ac:dyDescent="0.25">
      <c r="A29" s="17">
        <v>21</v>
      </c>
      <c r="B29" s="56" t="s">
        <v>623</v>
      </c>
      <c r="C29" s="56" t="s">
        <v>633</v>
      </c>
      <c r="D29" s="56" t="s">
        <v>65</v>
      </c>
      <c r="E29" s="57">
        <v>15</v>
      </c>
      <c r="F29" s="21"/>
      <c r="G29" s="52">
        <f t="shared" si="0"/>
        <v>0</v>
      </c>
    </row>
    <row r="30" spans="1:7" ht="52.5" x14ac:dyDescent="0.25">
      <c r="A30" s="17">
        <v>22</v>
      </c>
      <c r="B30" s="56" t="s">
        <v>623</v>
      </c>
      <c r="C30" s="56" t="s">
        <v>634</v>
      </c>
      <c r="D30" s="56" t="s">
        <v>65</v>
      </c>
      <c r="E30" s="57">
        <v>-9</v>
      </c>
      <c r="F30" s="21"/>
      <c r="G30" s="52">
        <f t="shared" si="0"/>
        <v>0</v>
      </c>
    </row>
    <row r="31" spans="1:7" ht="42" x14ac:dyDescent="0.25">
      <c r="A31" s="17">
        <v>23</v>
      </c>
      <c r="B31" s="56" t="s">
        <v>623</v>
      </c>
      <c r="C31" s="56" t="s">
        <v>635</v>
      </c>
      <c r="D31" s="56" t="s">
        <v>65</v>
      </c>
      <c r="E31" s="57">
        <v>7</v>
      </c>
      <c r="F31" s="21"/>
      <c r="G31" s="52">
        <f t="shared" si="0"/>
        <v>0</v>
      </c>
    </row>
    <row r="32" spans="1:7" ht="52.5" x14ac:dyDescent="0.25">
      <c r="A32" s="17">
        <v>24</v>
      </c>
      <c r="B32" s="56" t="s">
        <v>623</v>
      </c>
      <c r="C32" s="56" t="s">
        <v>636</v>
      </c>
      <c r="D32" s="56" t="s">
        <v>65</v>
      </c>
      <c r="E32" s="57">
        <v>-6</v>
      </c>
      <c r="F32" s="21"/>
      <c r="G32" s="52">
        <f t="shared" si="0"/>
        <v>0</v>
      </c>
    </row>
    <row r="33" spans="1:7" ht="63" x14ac:dyDescent="0.25">
      <c r="A33" s="17">
        <v>25</v>
      </c>
      <c r="B33" s="56" t="s">
        <v>623</v>
      </c>
      <c r="C33" s="56" t="s">
        <v>637</v>
      </c>
      <c r="D33" s="56" t="s">
        <v>628</v>
      </c>
      <c r="E33" s="57">
        <v>1</v>
      </c>
      <c r="F33" s="21"/>
      <c r="G33" s="52">
        <f t="shared" si="0"/>
        <v>0</v>
      </c>
    </row>
    <row r="34" spans="1:7" ht="105" x14ac:dyDescent="0.25">
      <c r="A34" s="17">
        <v>26</v>
      </c>
      <c r="B34" s="56" t="s">
        <v>623</v>
      </c>
      <c r="C34" s="56" t="s">
        <v>638</v>
      </c>
      <c r="D34" s="56" t="s">
        <v>5</v>
      </c>
      <c r="E34" s="57">
        <v>1</v>
      </c>
      <c r="F34" s="21"/>
      <c r="G34" s="52">
        <f t="shared" si="0"/>
        <v>0</v>
      </c>
    </row>
    <row r="35" spans="1:7" ht="52.5" x14ac:dyDescent="0.25">
      <c r="A35" s="17">
        <v>27</v>
      </c>
      <c r="B35" s="56"/>
      <c r="C35" s="56" t="s">
        <v>639</v>
      </c>
      <c r="D35" s="56" t="s">
        <v>65</v>
      </c>
      <c r="E35" s="57">
        <v>1</v>
      </c>
      <c r="F35" s="21"/>
      <c r="G35" s="52">
        <f t="shared" si="0"/>
        <v>0</v>
      </c>
    </row>
    <row r="36" spans="1:7" ht="52.5" x14ac:dyDescent="0.25">
      <c r="A36" s="17">
        <v>28</v>
      </c>
      <c r="B36" s="56"/>
      <c r="C36" s="56" t="s">
        <v>640</v>
      </c>
      <c r="D36" s="56" t="s">
        <v>641</v>
      </c>
      <c r="E36" s="57">
        <v>2</v>
      </c>
      <c r="F36" s="21"/>
      <c r="G36" s="52">
        <f t="shared" si="0"/>
        <v>0</v>
      </c>
    </row>
    <row r="37" spans="1:7" ht="21" x14ac:dyDescent="0.25">
      <c r="A37" s="17">
        <v>29</v>
      </c>
      <c r="B37" s="56"/>
      <c r="C37" s="35" t="s">
        <v>642</v>
      </c>
      <c r="D37" s="46" t="s">
        <v>5</v>
      </c>
      <c r="E37" s="46">
        <v>1</v>
      </c>
      <c r="F37" s="21"/>
      <c r="G37" s="51"/>
    </row>
    <row r="38" spans="1:7" ht="31.5" x14ac:dyDescent="0.25">
      <c r="A38" s="17">
        <v>30</v>
      </c>
      <c r="B38" s="56" t="s">
        <v>616</v>
      </c>
      <c r="C38" s="56" t="s">
        <v>643</v>
      </c>
      <c r="D38" s="56" t="s">
        <v>28</v>
      </c>
      <c r="E38" s="57">
        <v>14.5</v>
      </c>
      <c r="F38" s="21"/>
      <c r="G38" s="52">
        <f t="shared" si="0"/>
        <v>0</v>
      </c>
    </row>
    <row r="39" spans="1:7" ht="42" x14ac:dyDescent="0.25">
      <c r="A39" s="17">
        <v>31</v>
      </c>
      <c r="B39" s="56" t="s">
        <v>616</v>
      </c>
      <c r="C39" s="56" t="s">
        <v>644</v>
      </c>
      <c r="D39" s="56" t="s">
        <v>28</v>
      </c>
      <c r="E39" s="57">
        <v>4.5</v>
      </c>
      <c r="F39" s="21"/>
      <c r="G39" s="52">
        <f t="shared" si="0"/>
        <v>0</v>
      </c>
    </row>
    <row r="40" spans="1:7" ht="42" x14ac:dyDescent="0.25">
      <c r="A40" s="17">
        <v>32</v>
      </c>
      <c r="B40" s="56" t="s">
        <v>616</v>
      </c>
      <c r="C40" s="56" t="s">
        <v>645</v>
      </c>
      <c r="D40" s="56" t="s">
        <v>28</v>
      </c>
      <c r="E40" s="57">
        <v>45.3</v>
      </c>
      <c r="F40" s="21"/>
      <c r="G40" s="52">
        <f t="shared" si="0"/>
        <v>0</v>
      </c>
    </row>
    <row r="41" spans="1:7" ht="42" x14ac:dyDescent="0.25">
      <c r="A41" s="17">
        <v>33</v>
      </c>
      <c r="B41" s="56" t="s">
        <v>616</v>
      </c>
      <c r="C41" s="56" t="s">
        <v>646</v>
      </c>
      <c r="D41" s="56" t="s">
        <v>28</v>
      </c>
      <c r="E41" s="57">
        <v>94.8</v>
      </c>
      <c r="F41" s="21"/>
      <c r="G41" s="52">
        <f t="shared" si="0"/>
        <v>0</v>
      </c>
    </row>
    <row r="42" spans="1:7" ht="42" x14ac:dyDescent="0.25">
      <c r="A42" s="17">
        <v>34</v>
      </c>
      <c r="B42" s="56" t="s">
        <v>616</v>
      </c>
      <c r="C42" s="56" t="s">
        <v>647</v>
      </c>
      <c r="D42" s="56" t="s">
        <v>28</v>
      </c>
      <c r="E42" s="57">
        <v>98.4</v>
      </c>
      <c r="F42" s="21"/>
      <c r="G42" s="52">
        <f t="shared" si="0"/>
        <v>0</v>
      </c>
    </row>
    <row r="43" spans="1:7" ht="42" x14ac:dyDescent="0.25">
      <c r="A43" s="17">
        <v>35</v>
      </c>
      <c r="B43" s="56" t="s">
        <v>616</v>
      </c>
      <c r="C43" s="56" t="s">
        <v>648</v>
      </c>
      <c r="D43" s="56" t="s">
        <v>28</v>
      </c>
      <c r="E43" s="57">
        <v>42.7</v>
      </c>
      <c r="F43" s="21"/>
      <c r="G43" s="52">
        <f t="shared" si="0"/>
        <v>0</v>
      </c>
    </row>
    <row r="44" spans="1:7" ht="42" x14ac:dyDescent="0.25">
      <c r="A44" s="17">
        <v>36</v>
      </c>
      <c r="B44" s="56" t="s">
        <v>616</v>
      </c>
      <c r="C44" s="56" t="s">
        <v>649</v>
      </c>
      <c r="D44" s="56" t="s">
        <v>65</v>
      </c>
      <c r="E44" s="57">
        <v>16</v>
      </c>
      <c r="F44" s="21"/>
      <c r="G44" s="52">
        <f t="shared" si="0"/>
        <v>0</v>
      </c>
    </row>
    <row r="45" spans="1:7" ht="42" x14ac:dyDescent="0.25">
      <c r="A45" s="17">
        <v>37</v>
      </c>
      <c r="B45" s="56" t="s">
        <v>616</v>
      </c>
      <c r="C45" s="56" t="s">
        <v>650</v>
      </c>
      <c r="D45" s="56" t="s">
        <v>65</v>
      </c>
      <c r="E45" s="57">
        <v>6</v>
      </c>
      <c r="F45" s="21"/>
      <c r="G45" s="52">
        <f t="shared" si="0"/>
        <v>0</v>
      </c>
    </row>
    <row r="46" spans="1:7" ht="42" x14ac:dyDescent="0.25">
      <c r="A46" s="17">
        <v>38</v>
      </c>
      <c r="B46" s="56" t="s">
        <v>616</v>
      </c>
      <c r="C46" s="56" t="s">
        <v>651</v>
      </c>
      <c r="D46" s="56" t="s">
        <v>5</v>
      </c>
      <c r="E46" s="57">
        <v>4</v>
      </c>
      <c r="F46" s="21"/>
      <c r="G46" s="52">
        <f t="shared" si="0"/>
        <v>0</v>
      </c>
    </row>
    <row r="47" spans="1:7" x14ac:dyDescent="0.25">
      <c r="A47" s="17">
        <v>39</v>
      </c>
      <c r="B47" s="56"/>
      <c r="C47" s="35" t="s">
        <v>652</v>
      </c>
      <c r="D47" s="46" t="s">
        <v>5</v>
      </c>
      <c r="E47" s="46">
        <v>1</v>
      </c>
      <c r="F47" s="21"/>
      <c r="G47" s="51"/>
    </row>
    <row r="48" spans="1:7" ht="31.5" x14ac:dyDescent="0.25">
      <c r="A48" s="17">
        <v>40</v>
      </c>
      <c r="B48" s="56" t="s">
        <v>616</v>
      </c>
      <c r="C48" s="56" t="s">
        <v>653</v>
      </c>
      <c r="D48" s="56" t="s">
        <v>5</v>
      </c>
      <c r="E48" s="57">
        <v>1</v>
      </c>
      <c r="F48" s="21"/>
      <c r="G48" s="52">
        <f t="shared" si="0"/>
        <v>0</v>
      </c>
    </row>
    <row r="49" spans="1:7" ht="42" x14ac:dyDescent="0.25">
      <c r="A49" s="17">
        <v>41</v>
      </c>
      <c r="B49" s="56" t="s">
        <v>616</v>
      </c>
      <c r="C49" s="56" t="s">
        <v>654</v>
      </c>
      <c r="D49" s="56" t="s">
        <v>5</v>
      </c>
      <c r="E49" s="57">
        <v>1</v>
      </c>
      <c r="F49" s="21"/>
      <c r="G49" s="52">
        <f t="shared" si="0"/>
        <v>0</v>
      </c>
    </row>
    <row r="50" spans="1:7" ht="42" x14ac:dyDescent="0.25">
      <c r="A50" s="17">
        <v>42</v>
      </c>
      <c r="B50" s="56" t="s">
        <v>616</v>
      </c>
      <c r="C50" s="56" t="s">
        <v>655</v>
      </c>
      <c r="D50" s="56" t="s">
        <v>5</v>
      </c>
      <c r="E50" s="57">
        <v>1</v>
      </c>
      <c r="F50" s="21"/>
      <c r="G50" s="52">
        <f t="shared" si="0"/>
        <v>0</v>
      </c>
    </row>
    <row r="51" spans="1:7" ht="31.5" x14ac:dyDescent="0.25">
      <c r="A51" s="17">
        <v>43</v>
      </c>
      <c r="B51" s="56" t="s">
        <v>616</v>
      </c>
      <c r="C51" s="56" t="s">
        <v>656</v>
      </c>
      <c r="D51" s="56" t="s">
        <v>5</v>
      </c>
      <c r="E51" s="57">
        <v>1</v>
      </c>
      <c r="F51" s="21"/>
      <c r="G51" s="52">
        <f t="shared" si="0"/>
        <v>0</v>
      </c>
    </row>
    <row r="52" spans="1:7" ht="42" x14ac:dyDescent="0.25">
      <c r="A52" s="17">
        <v>44</v>
      </c>
      <c r="B52" s="56" t="s">
        <v>616</v>
      </c>
      <c r="C52" s="56" t="s">
        <v>657</v>
      </c>
      <c r="D52" s="56" t="s">
        <v>5</v>
      </c>
      <c r="E52" s="57">
        <v>1</v>
      </c>
      <c r="F52" s="21"/>
      <c r="G52" s="52">
        <f t="shared" si="0"/>
        <v>0</v>
      </c>
    </row>
    <row r="53" spans="1:7" ht="42" x14ac:dyDescent="0.25">
      <c r="A53" s="17">
        <v>45</v>
      </c>
      <c r="B53" s="56" t="s">
        <v>616</v>
      </c>
      <c r="C53" s="56" t="s">
        <v>658</v>
      </c>
      <c r="D53" s="56" t="s">
        <v>5</v>
      </c>
      <c r="E53" s="57">
        <v>1</v>
      </c>
      <c r="F53" s="21"/>
      <c r="G53" s="52">
        <f t="shared" si="0"/>
        <v>0</v>
      </c>
    </row>
    <row r="54" spans="1:7" ht="21" x14ac:dyDescent="0.25">
      <c r="A54" s="17">
        <v>46</v>
      </c>
      <c r="B54" s="56"/>
      <c r="C54" s="35" t="s">
        <v>605</v>
      </c>
      <c r="D54" s="46" t="s">
        <v>5</v>
      </c>
      <c r="E54" s="46">
        <v>1</v>
      </c>
      <c r="F54" s="21"/>
      <c r="G54" s="51"/>
    </row>
    <row r="55" spans="1:7" ht="52.5" x14ac:dyDescent="0.25">
      <c r="A55" s="17">
        <v>47</v>
      </c>
      <c r="B55" s="56" t="s">
        <v>623</v>
      </c>
      <c r="C55" s="56" t="s">
        <v>606</v>
      </c>
      <c r="D55" s="56" t="s">
        <v>13</v>
      </c>
      <c r="E55" s="57">
        <v>35.972000000000001</v>
      </c>
      <c r="F55" s="21"/>
      <c r="G55" s="52">
        <f t="shared" si="0"/>
        <v>0</v>
      </c>
    </row>
    <row r="56" spans="1:7" ht="31.5" x14ac:dyDescent="0.25">
      <c r="A56" s="17">
        <v>48</v>
      </c>
      <c r="B56" s="56" t="s">
        <v>623</v>
      </c>
      <c r="C56" s="56" t="s">
        <v>609</v>
      </c>
      <c r="D56" s="56" t="s">
        <v>13</v>
      </c>
      <c r="E56" s="57">
        <v>31.963999999999999</v>
      </c>
      <c r="F56" s="21"/>
      <c r="G56" s="52">
        <f t="shared" si="0"/>
        <v>0</v>
      </c>
    </row>
    <row r="57" spans="1:7" ht="63" x14ac:dyDescent="0.25">
      <c r="A57" s="17">
        <v>49</v>
      </c>
      <c r="B57" s="56" t="s">
        <v>623</v>
      </c>
      <c r="C57" s="56" t="s">
        <v>607</v>
      </c>
      <c r="D57" s="56" t="s">
        <v>28</v>
      </c>
      <c r="E57" s="57">
        <v>296</v>
      </c>
      <c r="F57" s="21"/>
      <c r="G57" s="52">
        <f t="shared" si="0"/>
        <v>0</v>
      </c>
    </row>
    <row r="58" spans="1:7" ht="42" x14ac:dyDescent="0.25">
      <c r="A58" s="17">
        <v>50</v>
      </c>
      <c r="B58" s="56" t="s">
        <v>623</v>
      </c>
      <c r="C58" s="56" t="s">
        <v>610</v>
      </c>
      <c r="D58" s="56" t="s">
        <v>13</v>
      </c>
      <c r="E58" s="57">
        <v>559.947</v>
      </c>
      <c r="F58" s="21"/>
      <c r="G58" s="52">
        <f t="shared" si="0"/>
        <v>0</v>
      </c>
    </row>
    <row r="59" spans="1:7" ht="52.5" x14ac:dyDescent="0.25">
      <c r="A59" s="17">
        <v>51</v>
      </c>
      <c r="B59" s="56" t="s">
        <v>623</v>
      </c>
      <c r="C59" s="56" t="s">
        <v>611</v>
      </c>
      <c r="D59" s="56" t="s">
        <v>13</v>
      </c>
      <c r="E59" s="57">
        <v>139.98699999999999</v>
      </c>
      <c r="F59" s="21"/>
      <c r="G59" s="52">
        <f t="shared" si="0"/>
        <v>0</v>
      </c>
    </row>
    <row r="60" spans="1:7" ht="52.5" x14ac:dyDescent="0.25">
      <c r="A60" s="17">
        <v>52</v>
      </c>
      <c r="B60" s="56" t="s">
        <v>623</v>
      </c>
      <c r="C60" s="56" t="s">
        <v>612</v>
      </c>
      <c r="D60" s="56" t="s">
        <v>13</v>
      </c>
      <c r="E60" s="57">
        <v>65.406000000000006</v>
      </c>
      <c r="F60" s="21"/>
      <c r="G60" s="52">
        <f t="shared" si="0"/>
        <v>0</v>
      </c>
    </row>
    <row r="61" spans="1:7" ht="21.75" thickBot="1" x14ac:dyDescent="0.3">
      <c r="A61" s="17">
        <v>53</v>
      </c>
      <c r="B61" s="56" t="s">
        <v>623</v>
      </c>
      <c r="C61" s="56" t="s">
        <v>613</v>
      </c>
      <c r="D61" s="56" t="s">
        <v>13</v>
      </c>
      <c r="E61" s="57">
        <v>65.406000000000006</v>
      </c>
      <c r="F61" s="53"/>
      <c r="G61" s="54">
        <f t="shared" si="0"/>
        <v>0</v>
      </c>
    </row>
    <row r="62" spans="1:7" ht="15.75" thickBot="1" x14ac:dyDescent="0.3">
      <c r="F62" s="36" t="s">
        <v>64</v>
      </c>
      <c r="G62" s="39">
        <f>SUM(G9,G15,G18,G20,G37,G47,G54)</f>
        <v>0</v>
      </c>
    </row>
  </sheetData>
  <mergeCells count="4">
    <mergeCell ref="A2:G2"/>
    <mergeCell ref="A3:G3"/>
    <mergeCell ref="A4:G4"/>
    <mergeCell ref="A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b. drogowa</vt:lpstr>
      <vt:lpstr>mała architektura</vt:lpstr>
      <vt:lpstr>fontanna</vt:lpstr>
      <vt:lpstr>zieleń</vt:lpstr>
      <vt:lpstr>wycinki</vt:lpstr>
      <vt:lpstr>rozbiórki</vt:lpstr>
      <vt:lpstr>b. elektryczna</vt:lpstr>
      <vt:lpstr>b. sanitarna sieć wod.</vt:lpstr>
      <vt:lpstr>b. sanitarna kan. deszczowa</vt:lpstr>
      <vt:lpstr>instalacje maszynowni fontanny</vt:lpstr>
      <vt:lpstr>b. teletechniczna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Działach</dc:creator>
  <cp:lastModifiedBy>Michał Działach</cp:lastModifiedBy>
  <dcterms:created xsi:type="dcterms:W3CDTF">2020-06-16T11:13:16Z</dcterms:created>
  <dcterms:modified xsi:type="dcterms:W3CDTF">2020-08-12T06:26:52Z</dcterms:modified>
</cp:coreProperties>
</file>