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pendzialek\Desktop\dokumentacja droga rowerowa kozielska\Koszt Inwest, Przedm, TER Kozielska\"/>
    </mc:Choice>
  </mc:AlternateContent>
  <xr:revisionPtr revIDLastSave="0" documentId="13_ncr:1_{CAED89DC-8973-445A-AF68-D2959DC8EC20}" xr6:coauthVersionLast="45" xr6:coauthVersionMax="45" xr10:uidLastSave="{00000000-0000-0000-0000-000000000000}"/>
  <bookViews>
    <workbookView xWindow="810" yWindow="390" windowWidth="27465" windowHeight="14745" tabRatio="614" xr2:uid="{00000000-000D-0000-FFFF-FFFF00000000}"/>
  </bookViews>
  <sheets>
    <sheet name="zbiorcze" sheetId="4" r:id="rId1"/>
    <sheet name="TER" sheetId="7" r:id="rId2"/>
  </sheets>
  <definedNames>
    <definedName name="Excel_BuiltIn_Print_Area" localSheetId="0">#REF!</definedName>
    <definedName name="Excel_BuiltIn_Print_Area_1_1">#REF!</definedName>
    <definedName name="Excel_BuiltIn_Print_Area_10_1">#REF!</definedName>
    <definedName name="Excel_BuiltIn_Print_Area_11_1">#REF!</definedName>
    <definedName name="Excel_BuiltIn_Print_Area_12_1">#REF!</definedName>
    <definedName name="Excel_BuiltIn_Print_Area_13_1">#REF!</definedName>
    <definedName name="Excel_BuiltIn_Print_Area_14_1">#REF!</definedName>
    <definedName name="Excel_BuiltIn_Print_Area_15_1">#REF!</definedName>
    <definedName name="Excel_BuiltIn_Print_Area_16_1">#REF!</definedName>
    <definedName name="Excel_BuiltIn_Print_Area_16_1_1">#REF!</definedName>
    <definedName name="Excel_BuiltIn_Print_Area_17">#REF!</definedName>
    <definedName name="Excel_BuiltIn_Print_Area_18_1">#REF!</definedName>
    <definedName name="Excel_BuiltIn_Print_Area_19">#REF!</definedName>
    <definedName name="Excel_BuiltIn_Print_Area_19_1">#REF!</definedName>
    <definedName name="Excel_BuiltIn_Print_Area_2_1">#REF!</definedName>
    <definedName name="Excel_BuiltIn_Print_Area_20">#REF!</definedName>
    <definedName name="Excel_BuiltIn_Print_Area_21">#REF!</definedName>
    <definedName name="Excel_BuiltIn_Print_Area_21_1">#REF!</definedName>
    <definedName name="Excel_BuiltIn_Print_Area_22">#REF!</definedName>
    <definedName name="Excel_BuiltIn_Print_Area_23">#REF!</definedName>
    <definedName name="Excel_BuiltIn_Print_Area_23_1">#REF!</definedName>
    <definedName name="Excel_BuiltIn_Print_Area_24">#REF!</definedName>
    <definedName name="Excel_BuiltIn_Print_Area_25">#REF!</definedName>
    <definedName name="Excel_BuiltIn_Print_Area_26_1">#REF!</definedName>
    <definedName name="Excel_BuiltIn_Print_Area_27_1">#REF!</definedName>
    <definedName name="Excel_BuiltIn_Print_Area_28_1">#REF!</definedName>
    <definedName name="Excel_BuiltIn_Print_Area_28_1_1">#REF!</definedName>
    <definedName name="Excel_BuiltIn_Print_Area_29">#REF!</definedName>
    <definedName name="Excel_BuiltIn_Print_Area_29_1">#REF!</definedName>
    <definedName name="Excel_BuiltIn_Print_Area_29_1_1">#REF!</definedName>
    <definedName name="Excel_BuiltIn_Print_Area_3_1">#REF!</definedName>
    <definedName name="Excel_BuiltIn_Print_Area_30_1">#REF!</definedName>
    <definedName name="Excel_BuiltIn_Print_Area_31_1">#REF!</definedName>
    <definedName name="Excel_BuiltIn_Print_Area_31_1_1">#REF!</definedName>
    <definedName name="Excel_BuiltIn_Print_Area_32_1">#REF!</definedName>
    <definedName name="Excel_BuiltIn_Print_Area_33_1">#REF!</definedName>
    <definedName name="Excel_BuiltIn_Print_Area_34_1">#REF!</definedName>
    <definedName name="Excel_BuiltIn_Print_Area_35_1">#REF!</definedName>
    <definedName name="Excel_BuiltIn_Print_Area_35_1_1">#REF!</definedName>
    <definedName name="Excel_BuiltIn_Print_Area_36_1">#REF!</definedName>
    <definedName name="Excel_BuiltIn_Print_Area_37_1">#REF!</definedName>
    <definedName name="Excel_BuiltIn_Print_Area_37_1_1">#REF!</definedName>
    <definedName name="Excel_BuiltIn_Print_Area_38_1">#REF!</definedName>
    <definedName name="Excel_BuiltIn_Print_Area_38_1_1">#REF!</definedName>
    <definedName name="Excel_BuiltIn_Print_Area_39_1">#REF!</definedName>
    <definedName name="Excel_BuiltIn_Print_Area_4_1">#REF!</definedName>
    <definedName name="Excel_BuiltIn_Print_Area_40_1">#REF!</definedName>
    <definedName name="Excel_BuiltIn_Print_Area_41_1">#REF!</definedName>
    <definedName name="Excel_BuiltIn_Print_Area_43_1">#REF!</definedName>
    <definedName name="Excel_BuiltIn_Print_Area_44_1">#REF!</definedName>
    <definedName name="Excel_BuiltIn_Print_Area_45_1">#REF!</definedName>
    <definedName name="Excel_BuiltIn_Print_Area_46_1">#REF!</definedName>
    <definedName name="Excel_BuiltIn_Print_Area_47_1">#REF!</definedName>
    <definedName name="Excel_BuiltIn_Print_Area_47_1_1">#REF!</definedName>
    <definedName name="Excel_BuiltIn_Print_Area_48_1">#REF!</definedName>
    <definedName name="Excel_BuiltIn_Print_Area_48_1_1">#REF!</definedName>
    <definedName name="Excel_BuiltIn_Print_Area_49_1">#REF!</definedName>
    <definedName name="Excel_BuiltIn_Print_Area_5_1">#REF!</definedName>
    <definedName name="Excel_BuiltIn_Print_Area_50_1">#REF!</definedName>
    <definedName name="Excel_BuiltIn_Print_Area_50_1_1">#REF!</definedName>
    <definedName name="Excel_BuiltIn_Print_Area_51_1">#REF!</definedName>
    <definedName name="Excel_BuiltIn_Print_Area_51_1_1">#REF!</definedName>
    <definedName name="Excel_BuiltIn_Print_Area_52_1">#REF!</definedName>
    <definedName name="Excel_BuiltIn_Print_Area_53_1">#REF!</definedName>
    <definedName name="Excel_BuiltIn_Print_Area_53_1_1">#REF!</definedName>
    <definedName name="Excel_BuiltIn_Print_Area_54_1">#REF!</definedName>
    <definedName name="Excel_BuiltIn_Print_Area_54_1_1">#REF!</definedName>
    <definedName name="Excel_BuiltIn_Print_Area_54_1_1_1">#REF!</definedName>
    <definedName name="Excel_BuiltIn_Print_Area_55_1">#REF!</definedName>
    <definedName name="Excel_BuiltIn_Print_Area_55_1_1">#REF!</definedName>
    <definedName name="Excel_BuiltIn_Print_Area_56_1">#REF!</definedName>
    <definedName name="Excel_BuiltIn_Print_Area_56_1_1">#REF!</definedName>
    <definedName name="Excel_BuiltIn_Print_Area_56_1_1_1">#REF!</definedName>
    <definedName name="Excel_BuiltIn_Print_Area_57_1">#REF!</definedName>
    <definedName name="Excel_BuiltIn_Print_Area_57_1_1">#REF!</definedName>
    <definedName name="Excel_BuiltIn_Print_Area_57_1_1_1">#REF!</definedName>
    <definedName name="Excel_BuiltIn_Print_Area_58_1">#REF!</definedName>
    <definedName name="Excel_BuiltIn_Print_Area_59_1">#REF!</definedName>
    <definedName name="Excel_BuiltIn_Print_Area_6_1">#REF!</definedName>
    <definedName name="Excel_BuiltIn_Print_Area_60_1">#REF!</definedName>
    <definedName name="Excel_BuiltIn_Print_Area_61_1">#REF!</definedName>
    <definedName name="Excel_BuiltIn_Print_Area_62_1">#REF!</definedName>
    <definedName name="Excel_BuiltIn_Print_Area_63_1">#REF!</definedName>
    <definedName name="Excel_BuiltIn_Print_Area_64_1">#REF!</definedName>
    <definedName name="Excel_BuiltIn_Print_Area_64_1_1">#REF!</definedName>
    <definedName name="Excel_BuiltIn_Print_Area_65_1">#REF!</definedName>
    <definedName name="Excel_BuiltIn_Print_Area_66_1">#REF!</definedName>
    <definedName name="Excel_BuiltIn_Print_Area_67_1">#REF!</definedName>
    <definedName name="Excel_BuiltIn_Print_Area_68_1">#REF!</definedName>
    <definedName name="Excel_BuiltIn_Print_Area_68_1_1">#REF!</definedName>
    <definedName name="Excel_BuiltIn_Print_Area_7_1">#REF!</definedName>
    <definedName name="Excel_BuiltIn_Print_Area_71">#REF!</definedName>
    <definedName name="Excel_BuiltIn_Print_Area_71_1">#REF!</definedName>
    <definedName name="Excel_BuiltIn_Print_Area_71_1_1">#REF!</definedName>
    <definedName name="Excel_BuiltIn_Print_Area_72_1">#REF!</definedName>
    <definedName name="Excel_BuiltIn_Print_Area_73_1">#REF!</definedName>
    <definedName name="Excel_BuiltIn_Print_Area_74_1">#REF!</definedName>
    <definedName name="Excel_BuiltIn_Print_Area_75_1">#REF!</definedName>
    <definedName name="Excel_BuiltIn_Print_Area_76_1">#REF!</definedName>
    <definedName name="Excel_BuiltIn_Print_Area_77_1">#REF!</definedName>
    <definedName name="Excel_BuiltIn_Print_Area_78_1">#REF!</definedName>
    <definedName name="Excel_BuiltIn_Print_Area_79_1">zbiorcze!$B$3:$C$7</definedName>
    <definedName name="Excel_BuiltIn_Print_Area_8_1">#REF!</definedName>
    <definedName name="Excel_BuiltIn_Print_Area_80_1">#REF!</definedName>
    <definedName name="Excel_BuiltIn_Print_Area_81_1">#REF!</definedName>
    <definedName name="Excel_BuiltIn_Print_Area_82_1">#REF!</definedName>
    <definedName name="Excel_BuiltIn_Print_Area_83_1">#REF!</definedName>
    <definedName name="Excel_BuiltIn_Print_Area_84_1">#REF!</definedName>
    <definedName name="Excel_BuiltIn_Print_Area_86_1">#REF!</definedName>
    <definedName name="Excel_BuiltIn_Print_Area_87_1">#REF!</definedName>
    <definedName name="Excel_BuiltIn_Print_Area_88_1">#REF!</definedName>
    <definedName name="Excel_BuiltIn_Print_Area_89_1">#REF!</definedName>
    <definedName name="Excel_BuiltIn_Print_Area_9_1">#REF!</definedName>
    <definedName name="Excel_BuiltIn_Print_Area_90_1">#REF!</definedName>
    <definedName name="Excel_BuiltIn_Print_Area_91_1">#REF!</definedName>
    <definedName name="Excel_BuiltIn_Print_Area_92_1">#REF!</definedName>
    <definedName name="Excel_BuiltIn_Print_Area_93_1">#REF!</definedName>
    <definedName name="Excel_BuiltIn_Print_Area_94_1">#REF!</definedName>
    <definedName name="Excel_BuiltIn_Print_Area_95">#REF!</definedName>
    <definedName name="Excel_BuiltIn_Print_Area_95_1">#REF!</definedName>
    <definedName name="Excel_BuiltIn_Print_Area_96">#REF!</definedName>
    <definedName name="Excel_BuiltIn_Print_Area_96_1">#REF!</definedName>
    <definedName name="_xlnm.Print_Area" localSheetId="1">TER!$B$4:$H$223</definedName>
    <definedName name="_xlnm.Print_Area" localSheetId="0">zbiorcze!$A$1:$W$52</definedName>
    <definedName name="_xlnm.Print_Titles" localSheetId="0">zbiorcze!$4:$7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0" i="7" l="1"/>
  <c r="D11" i="4" s="1"/>
  <c r="H10" i="7"/>
  <c r="D8" i="4" s="1"/>
  <c r="H126" i="7"/>
  <c r="H137" i="7" l="1"/>
  <c r="D10" i="4" s="1"/>
  <c r="F50" i="7" l="1"/>
  <c r="H80" i="7" l="1"/>
  <c r="H122" i="7"/>
  <c r="H89" i="7"/>
  <c r="H106" i="7"/>
  <c r="F53" i="7"/>
  <c r="F52" i="7"/>
  <c r="H68" i="7" l="1"/>
  <c r="H47" i="7" l="1"/>
  <c r="H38" i="7"/>
  <c r="H127" i="7" l="1"/>
  <c r="H221" i="7" s="1"/>
  <c r="H222" i="7" s="1"/>
  <c r="H223" i="7" s="1"/>
  <c r="D9" i="4" l="1"/>
  <c r="D12" i="4" s="1"/>
  <c r="D13" i="4" s="1"/>
  <c r="D14" i="4" s="1"/>
</calcChain>
</file>

<file path=xl/sharedStrings.xml><?xml version="1.0" encoding="utf-8"?>
<sst xmlns="http://schemas.openxmlformats.org/spreadsheetml/2006/main" count="772" uniqueCount="381">
  <si>
    <t>Lp.</t>
  </si>
  <si>
    <t>1.1</t>
  </si>
  <si>
    <t>1.2</t>
  </si>
  <si>
    <t>2.1</t>
  </si>
  <si>
    <t>2.2</t>
  </si>
  <si>
    <t>Jednostka</t>
  </si>
  <si>
    <t>Nazwa</t>
  </si>
  <si>
    <t>Ilość</t>
  </si>
  <si>
    <t>Cena jedn.</t>
  </si>
  <si>
    <t>Wartość</t>
  </si>
  <si>
    <t>Nr specyfikacji</t>
  </si>
  <si>
    <t>Opis robót</t>
  </si>
  <si>
    <t>PODSUMA</t>
  </si>
  <si>
    <t>Rozbudowa ul. Kozielskiej poprzez budowę chodnika i drogi rowerowej wzdłuż jej odcinka od osiedla Stare Gliwice do granicy z osiedlem Brzezinka w Gliwicach</t>
  </si>
  <si>
    <t>ROBOTY DROGOWE</t>
  </si>
  <si>
    <t>I</t>
  </si>
  <si>
    <t>ROBOTY PRZYGOTOWAWCZE</t>
  </si>
  <si>
    <t>Odtworzenie i wyznaczenie trasy i punktów wysokościowych</t>
  </si>
  <si>
    <t>D.01.00.00</t>
  </si>
  <si>
    <t>D.01.01.01</t>
  </si>
  <si>
    <t>D.01.02.01</t>
  </si>
  <si>
    <t>Usunięcie drzew i krzewów</t>
  </si>
  <si>
    <t>D.01.02.02</t>
  </si>
  <si>
    <t>Usunięcie warstwy ziemi urodzajnej (humusu)</t>
  </si>
  <si>
    <t>D.01.02.04</t>
  </si>
  <si>
    <t>Rozbiórka elementów dróg i ulic</t>
  </si>
  <si>
    <t>D.02.00.00</t>
  </si>
  <si>
    <t>ROBOTY ZIEMNE</t>
  </si>
  <si>
    <t>WYMAGANIA OGÓLNE</t>
  </si>
  <si>
    <t>D.00.00.00</t>
  </si>
  <si>
    <t>Wyszczególnienie elementu rozliczeniowego</t>
  </si>
  <si>
    <t>II</t>
  </si>
  <si>
    <t>III</t>
  </si>
  <si>
    <t>PODATEK VAT 23 %</t>
  </si>
  <si>
    <t>ryczałt</t>
  </si>
  <si>
    <t>1.3</t>
  </si>
  <si>
    <t>1.4</t>
  </si>
  <si>
    <t>1.5</t>
  </si>
  <si>
    <t>SUMA NETTO</t>
  </si>
  <si>
    <t>SUMA BRUTTO</t>
  </si>
  <si>
    <t>km</t>
  </si>
  <si>
    <t>1.1.1</t>
  </si>
  <si>
    <t>1.2.1</t>
  </si>
  <si>
    <t>1.2.2</t>
  </si>
  <si>
    <t>1.3.1</t>
  </si>
  <si>
    <t>1.4.1</t>
  </si>
  <si>
    <t>1.4.2</t>
  </si>
  <si>
    <t>Wykonanie wykopów</t>
  </si>
  <si>
    <t>Wykonanie nasypów</t>
  </si>
  <si>
    <t>2.1.1</t>
  </si>
  <si>
    <t>Karczowanie drzew o średnicy 10-35 cm</t>
  </si>
  <si>
    <t>Karczowanie drzew o średnicy 36-55 cm</t>
  </si>
  <si>
    <t>Karczowanie drzew o średnicy 56-75 cm</t>
  </si>
  <si>
    <t xml:space="preserve">Karczowanie krzewów </t>
  </si>
  <si>
    <t>m2</t>
  </si>
  <si>
    <t>1.2.3</t>
  </si>
  <si>
    <t>1.2.4</t>
  </si>
  <si>
    <t>Oznakowanie poziome</t>
  </si>
  <si>
    <t>D.02.03.01</t>
  </si>
  <si>
    <t>2.3</t>
  </si>
  <si>
    <t>Wzmocnienie skarp i nasypów</t>
  </si>
  <si>
    <t>D.02.04.01</t>
  </si>
  <si>
    <t>Wzmocnienie podłoża geomateracem</t>
  </si>
  <si>
    <t>m3</t>
  </si>
  <si>
    <t>D.04.00.00</t>
  </si>
  <si>
    <t>PODBUDOWY</t>
  </si>
  <si>
    <t>Profilowanie i zagęszczenie podłoża</t>
  </si>
  <si>
    <t>D.04.03.01</t>
  </si>
  <si>
    <t>D.04.04.02</t>
  </si>
  <si>
    <t>D.04.05.02</t>
  </si>
  <si>
    <t>Podbudowa z kruszywa stabilizowanego mechanicznie</t>
  </si>
  <si>
    <t>Podbudowa z kruszywa stabilizowanego cementem</t>
  </si>
  <si>
    <t>D.04.07.01</t>
  </si>
  <si>
    <t>Podbudowa z betonu asfaltowego</t>
  </si>
  <si>
    <t>D.05.00.00</t>
  </si>
  <si>
    <t>NAWIERZCHNIE</t>
  </si>
  <si>
    <t xml:space="preserve">D.05.03.05 </t>
  </si>
  <si>
    <t>Warstwa wiążąca z betonu asfaltowego</t>
  </si>
  <si>
    <t>Oczyszczenie i skropienie warstw konstrukcyjnych</t>
  </si>
  <si>
    <t>D.05.03.06</t>
  </si>
  <si>
    <t>D.06.00.00</t>
  </si>
  <si>
    <t>ROBOTY WYKOŃCZENIOWE</t>
  </si>
  <si>
    <t xml:space="preserve">D.06.01.01 </t>
  </si>
  <si>
    <t>Umocnienie powierzchniowe skarp, rowów i scieków</t>
  </si>
  <si>
    <t xml:space="preserve">D.06.02.01 </t>
  </si>
  <si>
    <t>Przepusty z rur HDPE</t>
  </si>
  <si>
    <t>D.07.00.00</t>
  </si>
  <si>
    <t>URZĄDZENIA BEZPIECZEŃSTWA RUCHU</t>
  </si>
  <si>
    <t>D.07.05.01</t>
  </si>
  <si>
    <t>Bariery ochronne stalowe</t>
  </si>
  <si>
    <t>mb</t>
  </si>
  <si>
    <t>D.07.06.02</t>
  </si>
  <si>
    <t>Ustawienie urządzeń zabezpieczających ruch pieszych</t>
  </si>
  <si>
    <t>D.08.00.00</t>
  </si>
  <si>
    <t>ELEMENTY ULIC</t>
  </si>
  <si>
    <t>D.08.01.01</t>
  </si>
  <si>
    <t>Krawężniki betonowe</t>
  </si>
  <si>
    <t>Chodnik z brukowej kostki betonowej</t>
  </si>
  <si>
    <t>Krawężniki betonowe na płask</t>
  </si>
  <si>
    <t>Chodnik z brukowej kostki betonowej - szary</t>
  </si>
  <si>
    <t>D.08.03.01</t>
  </si>
  <si>
    <t>Obrzeża betonowe</t>
  </si>
  <si>
    <t>D.08.04.01</t>
  </si>
  <si>
    <t>Wjazdy i wyjazdy z brukowej kostki betonowej</t>
  </si>
  <si>
    <t>Wjazdy i wyjazdy z brukowej kostki betonowej - kolor czerwony</t>
  </si>
  <si>
    <t>Wjazdy i wyjazdy z brukowej kostki betonowej - kolor czarny</t>
  </si>
  <si>
    <t>D.08.05.01</t>
  </si>
  <si>
    <t>Ściek z prefabrykowanych elementów betonowych</t>
  </si>
  <si>
    <t>D.09.00.00</t>
  </si>
  <si>
    <t>ZIELEŃ DROGOWA</t>
  </si>
  <si>
    <t>Bariery ochronne stalowe - demontaż SP-09</t>
  </si>
  <si>
    <t>Bariery ochronne stalowe - montaż N2W1A</t>
  </si>
  <si>
    <t>Bariery ochronne stalowe - demontaż i montaż SP-09</t>
  </si>
  <si>
    <t>Oznakowanie pionowe - grupa wielkości średnia</t>
  </si>
  <si>
    <t>A-18b - montaż</t>
  </si>
  <si>
    <t>C-16/13 - montaż</t>
  </si>
  <si>
    <t>C-13a - montaż</t>
  </si>
  <si>
    <t>Zjazd ist. z brukowej kostki betonowej - rozebranie i odtworzenie</t>
  </si>
  <si>
    <t>C-13/16 - montaż</t>
  </si>
  <si>
    <t>D.08.02.01</t>
  </si>
  <si>
    <t>Rozebranie płyt ażurowych 40x60</t>
  </si>
  <si>
    <t>Rozebranie kostki kamiennej 9x11 cm</t>
  </si>
  <si>
    <t>Rozebranie obrzeża betonowego 8x30x100 cm</t>
  </si>
  <si>
    <t>Rozebranie krawężników betonowych 15x30x100 cm</t>
  </si>
  <si>
    <t>Rozebranie płyt drogowych 1,5x3,0 m</t>
  </si>
  <si>
    <t>Rozebranie przepustu żelbet fi 1500</t>
  </si>
  <si>
    <t>Ściek z prefabrykowanych elementów betonowych 0,25x0,33x0,08</t>
  </si>
  <si>
    <t>Rury kanalizacyjne PVC SN8, SDR34 Ø 315 mm</t>
  </si>
  <si>
    <t>Rury kanalizacyjne PVC SN8, SDR34 Ø 600 mm</t>
  </si>
  <si>
    <t>Rury kanalizacyjne PVC SN8, SDR34 Ø 200 mm</t>
  </si>
  <si>
    <t>Studnie betonowe Ø 1200 mm</t>
  </si>
  <si>
    <t>Wpusty drogowe z osadnikiem Ø 500 mm</t>
  </si>
  <si>
    <r>
      <t>Separator substancji ropopochodnych Q</t>
    </r>
    <r>
      <rPr>
        <vertAlign val="subscript"/>
        <sz val="10"/>
        <rFont val="Arial"/>
        <family val="2"/>
        <charset val="238"/>
      </rPr>
      <t>n</t>
    </r>
    <r>
      <rPr>
        <sz val="10"/>
        <rFont val="Arial"/>
        <family val="2"/>
        <charset val="238"/>
      </rPr>
      <t>-15 l/s, Q</t>
    </r>
    <r>
      <rPr>
        <vertAlign val="subscript"/>
        <sz val="10"/>
        <rFont val="Arial"/>
        <family val="2"/>
        <charset val="238"/>
      </rPr>
      <t>max</t>
    </r>
    <r>
      <rPr>
        <sz val="10"/>
        <rFont val="Arial"/>
        <family val="2"/>
        <charset val="238"/>
      </rPr>
      <t>-606 dm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/s</t>
    </r>
  </si>
  <si>
    <t>Regulator przepływu 10 l/s</t>
  </si>
  <si>
    <t>ha</t>
  </si>
  <si>
    <t>1.4.3</t>
  </si>
  <si>
    <t>1.4.4</t>
  </si>
  <si>
    <t>1.4.5</t>
  </si>
  <si>
    <t>1.4.6</t>
  </si>
  <si>
    <t>1.4.7</t>
  </si>
  <si>
    <t>1.4.8</t>
  </si>
  <si>
    <t>Rozebranie nawierzchni istniejącej ścieżki rowerowej</t>
  </si>
  <si>
    <t>Rozebranie ścianek czołowych i ław fundamentowych przepustów</t>
  </si>
  <si>
    <t>1.4.9</t>
  </si>
  <si>
    <t>Rozebranie nawierzchni z płyt chodnikowych 35x35 cm</t>
  </si>
  <si>
    <t>2.2.1</t>
  </si>
  <si>
    <t>2.3.1</t>
  </si>
  <si>
    <t>2.3.2</t>
  </si>
  <si>
    <t>3.1</t>
  </si>
  <si>
    <t>3.1.1</t>
  </si>
  <si>
    <t>3.2</t>
  </si>
  <si>
    <t>3.2.1</t>
  </si>
  <si>
    <t>3.3</t>
  </si>
  <si>
    <t>3.3.1</t>
  </si>
  <si>
    <t>3.4</t>
  </si>
  <si>
    <t>3.4.1</t>
  </si>
  <si>
    <t>4.1</t>
  </si>
  <si>
    <t>4.1.1</t>
  </si>
  <si>
    <t>4.1.2</t>
  </si>
  <si>
    <t>4.2</t>
  </si>
  <si>
    <t>4.2.1</t>
  </si>
  <si>
    <t>4.2.2</t>
  </si>
  <si>
    <t>5.1</t>
  </si>
  <si>
    <t>5.1.1</t>
  </si>
  <si>
    <t>5.1.2</t>
  </si>
  <si>
    <t>5.2</t>
  </si>
  <si>
    <t>5.2.1</t>
  </si>
  <si>
    <t>6.1</t>
  </si>
  <si>
    <t>6.1.1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</si>
  <si>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</si>
  <si>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</si>
  <si>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</si>
  <si>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</si>
  <si>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</si>
  <si>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</si>
  <si>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</si>
  <si>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</si>
  <si>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6.4</t>
  </si>
  <si>
    <t>6.4.1</t>
  </si>
  <si>
    <t>7.1</t>
  </si>
  <si>
    <t>7.1.1</t>
  </si>
  <si>
    <t>7.1.2</t>
  </si>
  <si>
    <t>7.2</t>
  </si>
  <si>
    <t>7.2.1</t>
  </si>
  <si>
    <t>7.2.2</t>
  </si>
  <si>
    <t>7.3</t>
  </si>
  <si>
    <t>7.3.1</t>
  </si>
  <si>
    <t>7.4</t>
  </si>
  <si>
    <t>7.4.1</t>
  </si>
  <si>
    <t>7.4.2</t>
  </si>
  <si>
    <t>7.4.3</t>
  </si>
  <si>
    <t>7.5</t>
  </si>
  <si>
    <t>7.5.1</t>
  </si>
  <si>
    <t>8.1</t>
  </si>
  <si>
    <t>8.1.1</t>
  </si>
  <si>
    <t>SUMA ROBOTY DROGOWE</t>
  </si>
  <si>
    <t>KANALIZACJA</t>
  </si>
  <si>
    <t>IV</t>
  </si>
  <si>
    <t>1.6</t>
  </si>
  <si>
    <t>1.7</t>
  </si>
  <si>
    <t>SUMA KANALIZACJA</t>
  </si>
  <si>
    <t>OŚWIETLENIE I KANALIZACJA TECHNOLOGICZNA</t>
  </si>
  <si>
    <t>Beton niekonstrukcyjny</t>
  </si>
  <si>
    <t xml:space="preserve">Ława z chudego betonu gr 0,5 pod przepust z rur HDPE </t>
  </si>
  <si>
    <t>5.3</t>
  </si>
  <si>
    <t>5.3.1</t>
  </si>
  <si>
    <t>Warstwa ścieralna z betonu asfaltowego</t>
  </si>
  <si>
    <t>Warstwa ścieralna z betonu asfaltowego gr 3 cm - droga rowerowa</t>
  </si>
  <si>
    <t>Warstwa ścieralna z betonu asfaltowego gr 5 cm - jezdnia</t>
  </si>
  <si>
    <t>Warstwa wiążąca z betonu asfaltowego gr 4 cm - droga rowerowa</t>
  </si>
  <si>
    <t>Warstwa wiążąca z betonu asfaltowego gr 8 cm - jezdnia</t>
  </si>
  <si>
    <t>4.3</t>
  </si>
  <si>
    <t>D.05.03.11</t>
  </si>
  <si>
    <t>Frezowanie nawierzchni asfaltowej na zimno</t>
  </si>
  <si>
    <t>4.3.1</t>
  </si>
  <si>
    <t>4.3.2</t>
  </si>
  <si>
    <t>4.3.3</t>
  </si>
  <si>
    <t>Podbudowa z betonu asfaltowego gr 12 cm - jezdnia</t>
  </si>
  <si>
    <t>Warstwa ulepszonego podłoża z mieszanki CNR 0 uziar 0/31.5, gr 25 cm - jezdnia</t>
  </si>
  <si>
    <t>Podbudowa zasadnicza z mieszanki z kruszywa kamiennego C90/3 o uziar 0/31.5, gr 20 cm - jezdnia</t>
  </si>
  <si>
    <t>3.4.2</t>
  </si>
  <si>
    <t>3.4.3</t>
  </si>
  <si>
    <t>3.5</t>
  </si>
  <si>
    <t>3.5.1</t>
  </si>
  <si>
    <t>Oczyszczenie i skropienie warstw konstrukcyjnych niebitumicznych</t>
  </si>
  <si>
    <t>Oczyszczenie i skropienie warstw konstrukcyjnych bitumicznych</t>
  </si>
  <si>
    <t>3.2.2</t>
  </si>
  <si>
    <t>Podbudowa zasadnicza z mieszanki z kruszywa kamiennego 0/31.5, gr 15 cm - droga rowerowa</t>
  </si>
  <si>
    <t>Podbudowa zasadnicza z mieszanki z kruszywa kamiennego 0/31.5, gr 15 cm - chodnik</t>
  </si>
  <si>
    <t>Podbudowa zasadnicza z mieszanki z kruszywa kamiennego 0/31.5, gr 15 cm - zjazdy</t>
  </si>
  <si>
    <t>Podbudowa z kruszywa stabilizowanego cementem C1.5/2.0, gr. 15 cm - zjazdy</t>
  </si>
  <si>
    <t>Podbudowa z kruszywa stabilizowanego cementem C1.5/2.0, gr. 15 cm - droga rowerowa</t>
  </si>
  <si>
    <t>Umocnienie powierzchniowe wlotu/wylotu przepustu HDPE - bruk kamienny 13/16</t>
  </si>
  <si>
    <t>Przepust z rur HDPE fi 1400</t>
  </si>
  <si>
    <t>Ustawienie urządzeń zabezpieczających ruch pieszych U-11a</t>
  </si>
  <si>
    <t>Oznakowanie poziome - P1a (100m)</t>
  </si>
  <si>
    <t>D.03.02.01</t>
  </si>
  <si>
    <t>D.03.00.00</t>
  </si>
  <si>
    <t>ODWODNIENIE KORPUSU DROGOWEGO</t>
  </si>
  <si>
    <t>Kanalizacja deszczowa</t>
  </si>
  <si>
    <t>1.1.2</t>
  </si>
  <si>
    <t>wzmocnienie skarp geosiatką</t>
  </si>
  <si>
    <t>D.02.01.01</t>
  </si>
  <si>
    <t>D.04.04.02.A</t>
  </si>
  <si>
    <t>D.04.04.02.B</t>
  </si>
  <si>
    <t>1.2.5</t>
  </si>
  <si>
    <t>Usunięcie karp korzeniowych</t>
  </si>
  <si>
    <t>Nawierzchnia z mieszanki z kruszywa kamiennego 0/31.5, gr 15 cm - pobocze</t>
  </si>
  <si>
    <t>D.04.04.00</t>
  </si>
  <si>
    <t>Warstwa ulepszonego podłoża z mieszanki niezwiązanej CNR</t>
  </si>
  <si>
    <t>3.4.4</t>
  </si>
  <si>
    <t>3.4.5</t>
  </si>
  <si>
    <t>3.5.2</t>
  </si>
  <si>
    <t>3.5.3</t>
  </si>
  <si>
    <t>3.6</t>
  </si>
  <si>
    <t>3.6.1</t>
  </si>
  <si>
    <t>Podbudowa z kruszywa stabilizowanego cementem C5/6, gr. 20 cm - jezdnia</t>
  </si>
  <si>
    <t>D.07.01.01</t>
  </si>
  <si>
    <t>D.09.01.01</t>
  </si>
  <si>
    <t>Zieleń drogowa</t>
  </si>
  <si>
    <t>M.13.02.00</t>
  </si>
  <si>
    <t>1.4.10</t>
  </si>
  <si>
    <t>1.4.11</t>
  </si>
  <si>
    <t>1.4.12</t>
  </si>
  <si>
    <t>1.4.13</t>
  </si>
  <si>
    <t>A-18b - demontaż znaków drogowych średnich</t>
  </si>
  <si>
    <t>C-16/13 - demontaż  znaków drogowych średnich</t>
  </si>
  <si>
    <t>C-13a - demontaż  znaków drogowych średnich</t>
  </si>
  <si>
    <t>B-9 - demontaż znaków drogowych średnich</t>
  </si>
  <si>
    <r>
      <t xml:space="preserve">Umocnienia rowu (płyty denne 124x50x24(11) / ażurowe 60x40x10 na podsypce cem.-piask. na geowłókninie, humusowanie z obsianiem
</t>
    </r>
    <r>
      <rPr>
        <sz val="8"/>
        <rFont val="Arial"/>
        <family val="2"/>
        <charset val="238"/>
      </rPr>
      <t>Uwaga! Pospółkę opisaną w części rysunkej projektu należy zastąpić podsypką cem.-piask. zgodnie z STWiORB.</t>
    </r>
  </si>
  <si>
    <t>D.05.03.06A</t>
  </si>
  <si>
    <t>D.05.03.06B</t>
  </si>
  <si>
    <t>D.04.01.02</t>
  </si>
  <si>
    <t>D.07.02.01</t>
  </si>
  <si>
    <t>6.1.2</t>
  </si>
  <si>
    <t>6.1.3</t>
  </si>
  <si>
    <t>6.2.4</t>
  </si>
  <si>
    <t>Chodnik ist. z brukowej kostki betonowej - rozebranie i odtworzenie</t>
  </si>
  <si>
    <t>Wprowadzenie i utrzymanie tymczasowej organizacji ruchu (na czas budowy) wraz z wykonaniem  projektu tymczasowej organizacji ruchu i jego zatwierdzeniem</t>
  </si>
  <si>
    <t>Odtworzenie i wyznaczenie trasy i punktów wysokościowych, stabilizacja punktów granicznych pasa drogowego oraz sporządzenie inwentaryzacji powykonawczej drogi wraz z naniesieniem na zasoby (dot. wszystkich branż), wykonanie aktualizacji książki drogi</t>
  </si>
  <si>
    <t>Stabilizacja punktów granicznych pasa drogowego oraz sporządzenie inwentaryzacji powykonawczej drogi wraz z naniesieniem na zasoby (dot. wszystkich branż), wykonanie aktualizacji książki drogi</t>
  </si>
  <si>
    <t>SUMA WYMAGANIA OGÓLNE</t>
  </si>
  <si>
    <t>D.01.03.01</t>
  </si>
  <si>
    <t>SUMA OŚWIETLENIE I KANALIZACJA TECHNOLOGICZNA</t>
  </si>
  <si>
    <t>RAZEM NETTO</t>
  </si>
  <si>
    <t>RAZEM BRUTTO</t>
  </si>
  <si>
    <t>Oświetlenie</t>
  </si>
  <si>
    <t>Zabezpieczenie sieci - kolizja nr 1 - kable ŚN</t>
  </si>
  <si>
    <t>Zabezpieczenie sieci - kolizja nr 2 - kable światłowody</t>
  </si>
  <si>
    <t>Zabezpieczenie sieci - kolizja nr 3 - kabel telefoniczny</t>
  </si>
  <si>
    <t>Zabezpieczenie sieci - kolizja nr 4 - kabel telefoniczny</t>
  </si>
  <si>
    <t>Zabezpieczenie sieci - kolizja nr 5 - kabel telefoniczny ORANGE S.A.</t>
  </si>
  <si>
    <t>Przebudowa i zabezpieczenie sieci - kolizja nr 6</t>
  </si>
  <si>
    <t>Zabezpieczenie sieci - kolizja nr 7 - kable ŚN</t>
  </si>
  <si>
    <t>9.1</t>
  </si>
  <si>
    <t>Zabezpieczenie sieci - kolizja nr 8 - kable światłowody</t>
  </si>
  <si>
    <t>10.1</t>
  </si>
  <si>
    <t>Kanalizacja kablowa</t>
  </si>
  <si>
    <t>1.8</t>
  </si>
  <si>
    <t>1.9</t>
  </si>
  <si>
    <t>1.10</t>
  </si>
  <si>
    <t>1.11</t>
  </si>
  <si>
    <t>1.12</t>
  </si>
  <si>
    <t>1.13</t>
  </si>
  <si>
    <t>Montaż i stawianie słupów oświetleniowych stalowych o masie do 100 kg</t>
  </si>
  <si>
    <t>szt.</t>
  </si>
  <si>
    <t>Oznakowanie poziome - P-23-r (8 szt.)</t>
  </si>
  <si>
    <t>Oznakowanie poziome - P-26-r (7 szt.)</t>
  </si>
  <si>
    <t>Montaż opraw oświetlenia zewnętrznego na wysięgnikach LED 90W</t>
  </si>
  <si>
    <t>Montaż opraw oświetlenia zewnętrznego na wysięgnikach LED 18W</t>
  </si>
  <si>
    <t>Montaż przewodów do opraw oświetleniowych, przewody kabelkowe wciągane w słupy, rury osłonowe i wysięgniki, wysokość latarń do 10 m</t>
  </si>
  <si>
    <t>kpl.</t>
  </si>
  <si>
    <t>m</t>
  </si>
  <si>
    <t>Nasypanie warstwy piasku na dnie rowu kablowego o szerokości do 0,4 m (krotność 2,00)</t>
  </si>
  <si>
    <t>Ręczne układanie kabli o masie do 1 kg/m w rowach kablowych</t>
  </si>
  <si>
    <t>Układanie rur osłonowych z pcw o średnicy do 140 mm</t>
  </si>
  <si>
    <t>Układanie bednarki w rowach kablowych, przekrój bednarki do 120 mm2</t>
  </si>
  <si>
    <t>Wykopy ręczne kontrolne ŚN</t>
  </si>
  <si>
    <t>2.4</t>
  </si>
  <si>
    <t>2.5</t>
  </si>
  <si>
    <t>2.6</t>
  </si>
  <si>
    <t>2.7</t>
  </si>
  <si>
    <t>2.8</t>
  </si>
  <si>
    <t>Ręczne kopanie rowów dla kabli w gruncie kat. IV</t>
  </si>
  <si>
    <t>Ręczne kopanie rowów do kabli w gruncie kat. IV</t>
  </si>
  <si>
    <t>Mechaniczne kopanie rowów dla kabli w gruncie kat. III-IV</t>
  </si>
  <si>
    <t>Ręczne zasypywanie rowów dla kabli w gruncie kat. IV</t>
  </si>
  <si>
    <t>Mechaniczne zasypywanie rowów dla kabli w gruncie kat. III-IV</t>
  </si>
  <si>
    <t>Montaż uziomu, wykonanie uziemienia przez wbijanie młotem ręcznie uziemiacza do 3 m w gruncie kat. III</t>
  </si>
  <si>
    <t>Nasypanie warstwy piasku na dnie rowu kablowego o szerokości do 0,6 m (krotność 2,00)</t>
  </si>
  <si>
    <t>Nasypanie warstwy piasku na dnie rowu kablowego o szerokości - dodatek za każde 0,2 m powyżej 0,6 m (krotność 2,00)</t>
  </si>
  <si>
    <t>Układanie rur osłonowych z pcw o średnicy do 160 mm dwudzielne czerwone</t>
  </si>
  <si>
    <t>Montaż aparatów elektrycznych o masie do 5 kg MARKER PROGRAMOWALNY</t>
  </si>
  <si>
    <t>Tauron dystrybucja nadzory branżowe, wyłączenia oraz załączenie ponowne napięcia kabli  ŚN</t>
  </si>
  <si>
    <t>5.4</t>
  </si>
  <si>
    <t>5.5</t>
  </si>
  <si>
    <t>5.6</t>
  </si>
  <si>
    <t>Wykopy ręczne kontrolne światłowody</t>
  </si>
  <si>
    <t>Nasypanie warstwy piasku na dnie rowu kablowego o szerokości do 0,6 m</t>
  </si>
  <si>
    <t>Tauron dystrybucja nadzory branżowe</t>
  </si>
  <si>
    <t>4.4</t>
  </si>
  <si>
    <t>4.5</t>
  </si>
  <si>
    <t>4.6</t>
  </si>
  <si>
    <t>Wykopy ręczne kontrolne kabel telefoniczny</t>
  </si>
  <si>
    <t>Układanie rur osłonowych z pcw o średnicy do 110 mm niebieska dwudzielna</t>
  </si>
  <si>
    <t>Tauron dystrybucja nadzory branżowe, kabel telefoniczny</t>
  </si>
  <si>
    <t>6.5</t>
  </si>
  <si>
    <t>6.6</t>
  </si>
  <si>
    <t>ORANGE S.A. nadzory branżowe, kabel telefoniczny</t>
  </si>
  <si>
    <t>8.2</t>
  </si>
  <si>
    <t>8.3</t>
  </si>
  <si>
    <t>8.4</t>
  </si>
  <si>
    <t>8.5</t>
  </si>
  <si>
    <t>8.6</t>
  </si>
  <si>
    <t>8.7</t>
  </si>
  <si>
    <t>7.6</t>
  </si>
  <si>
    <t>7.7</t>
  </si>
  <si>
    <t>7.8</t>
  </si>
  <si>
    <t>7.9</t>
  </si>
  <si>
    <t>Przepusty z rur ochronnych z pcw o średnicy do 110 mm niebieska dwudzielna, wykonanie wykopem ręcznym, głębokość ułożenia rury do 0,8 m w gruncie kat. IV</t>
  </si>
  <si>
    <t>Wykopy ręczne o dł. 3 m w gruncie kat. IV wraz z zasypaniem podkopów ziemnych nieumocnionych kontrolne</t>
  </si>
  <si>
    <t>Przebudowa istniejącego złącza kablowego (demontaż i ponowny montaż złącza istniejącego) (krotność 2,00)</t>
  </si>
  <si>
    <t>Ręczne układanie kabli o masie do 2 kg/m w rowach kablowych</t>
  </si>
  <si>
    <t>Montaż muf przelotowych z rur termokurczliwych na kablach energetycznych wielożyłowych z żyłami aluminiowymi, na napięcie do 1 kV, o izloacji i powłoce z tworzyw sztucznych, o przekroju żył do 70 mm2, w rowach</t>
  </si>
  <si>
    <t>Uziomy ze stali profilowanej miedziowane (metoda wykonania udarowa), kat. gruntu III, długość uziomu 4,5 m</t>
  </si>
  <si>
    <t>9.2</t>
  </si>
  <si>
    <t>9.3</t>
  </si>
  <si>
    <t>9.4</t>
  </si>
  <si>
    <t>9.5</t>
  </si>
  <si>
    <t>9.6</t>
  </si>
  <si>
    <t>9.7</t>
  </si>
  <si>
    <t>Wykopy ręczne kontrolne światłowód</t>
  </si>
  <si>
    <t>Układanie rur osłonowych z pcw o średnicy do 110 mm dwudzielna niebieska</t>
  </si>
  <si>
    <t>Tauron dystrybucja nadzory branżowe, światłowód</t>
  </si>
  <si>
    <t>10.2</t>
  </si>
  <si>
    <t>10.3</t>
  </si>
  <si>
    <t>Budowa studni kablowych prefabrykowanych, rozdzielczych SKR-2, w gruncie kat. IV</t>
  </si>
  <si>
    <t xml:space="preserve">Budowa kanalizacji kablowej pierwotnej z rur z tworzyw sztucznych w wykopie wykonanym mechanicznie w gruncie kat. I-II, liczba warstw w ciągu kanalizacji 3, liczba rur w warstwie 4, liczba otworów w ciągu kanalizacji 12 </t>
  </si>
  <si>
    <t>Śląska Sieć Metropolitarna - nadzory branżowe</t>
  </si>
  <si>
    <t>TABELA ELEMENTÓW ROZLICZENIOWYCH</t>
  </si>
  <si>
    <t>ZBIORCZE ZESTAWIENIE KOSZTÓW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</si>
</sst>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" fillId="0" borderId="0"/>
  </cellStyleXfs>
  <cellXfs count="174">
    <xf numFmtId="0" fontId="0" fillId="0" borderId="0" xfId="0" applyNumberFormat="1" applyFont="1" applyFill="1" applyBorder="1" applyAlignment="1" applyProtection="1">
      <alignment vertical="top"/>
    </xf>
    <xf numFmtId="0" fontId="0" fillId="0" borderId="0" xfId="2" applyNumberFormat="1" applyFont="1" applyFill="1" applyBorder="1" applyAlignment="1" applyProtection="1">
      <alignment horizontal="left" vertical="center"/>
    </xf>
    <xf numFmtId="0" fontId="0" fillId="0" borderId="0" xfId="2" applyNumberFormat="1" applyFont="1" applyFill="1" applyBorder="1" applyAlignment="1" applyProtection="1">
      <alignment horizontal="center" vertical="center"/>
    </xf>
    <xf numFmtId="49" fontId="0" fillId="0" borderId="0" xfId="2" applyNumberFormat="1" applyFont="1" applyFill="1" applyBorder="1" applyAlignment="1" applyProtection="1">
      <alignment horizontal="left" vertical="center" wrapText="1"/>
    </xf>
    <xf numFmtId="0" fontId="0" fillId="0" borderId="0" xfId="2" applyNumberFormat="1" applyFont="1" applyFill="1" applyBorder="1" applyAlignment="1" applyProtection="1">
      <alignment horizontal="right" vertical="center"/>
    </xf>
    <xf numFmtId="0" fontId="4" fillId="0" borderId="0" xfId="2" applyNumberFormat="1" applyFont="1" applyFill="1" applyBorder="1" applyAlignment="1" applyProtection="1">
      <alignment horizontal="left" vertical="center"/>
    </xf>
    <xf numFmtId="0" fontId="0" fillId="0" borderId="0" xfId="2" applyNumberFormat="1" applyFont="1" applyFill="1" applyBorder="1" applyAlignment="1" applyProtection="1">
      <alignment vertical="center"/>
    </xf>
    <xf numFmtId="4" fontId="3" fillId="0" borderId="0" xfId="2" applyNumberFormat="1" applyFont="1" applyFill="1" applyBorder="1" applyAlignment="1" applyProtection="1">
      <alignment vertical="center"/>
    </xf>
    <xf numFmtId="0" fontId="2" fillId="0" borderId="1" xfId="2" applyNumberFormat="1" applyFont="1" applyFill="1" applyBorder="1" applyAlignment="1" applyProtection="1">
      <alignment horizontal="center" vertical="center"/>
    </xf>
    <xf numFmtId="0" fontId="2" fillId="0" borderId="10" xfId="2" applyNumberFormat="1" applyFont="1" applyFill="1" applyBorder="1" applyAlignment="1" applyProtection="1">
      <alignment horizontal="center" vertical="center"/>
    </xf>
    <xf numFmtId="164" fontId="2" fillId="0" borderId="10" xfId="2" applyNumberFormat="1" applyFont="1" applyFill="1" applyBorder="1" applyAlignment="1" applyProtection="1">
      <alignment horizontal="center" vertical="center"/>
    </xf>
    <xf numFmtId="49" fontId="2" fillId="0" borderId="1" xfId="2" applyNumberFormat="1" applyFont="1" applyFill="1" applyBorder="1" applyAlignment="1" applyProtection="1">
      <alignment horizontal="left" vertical="center" wrapText="1"/>
    </xf>
    <xf numFmtId="49" fontId="2" fillId="0" borderId="2" xfId="2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26" xfId="2" applyNumberFormat="1" applyFont="1" applyFill="1" applyBorder="1" applyAlignment="1" applyProtection="1">
      <alignment horizontal="center" vertical="center"/>
    </xf>
    <xf numFmtId="49" fontId="2" fillId="0" borderId="3" xfId="2" applyNumberFormat="1" applyFont="1" applyFill="1" applyBorder="1" applyAlignment="1" applyProtection="1">
      <alignment horizontal="left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3" fontId="2" fillId="0" borderId="28" xfId="2" applyNumberFormat="1" applyFont="1" applyFill="1" applyBorder="1" applyAlignment="1" applyProtection="1">
      <alignment horizontal="center" vertical="center" wrapText="1"/>
    </xf>
    <xf numFmtId="3" fontId="2" fillId="0" borderId="29" xfId="2" applyNumberFormat="1" applyFont="1" applyFill="1" applyBorder="1" applyAlignment="1" applyProtection="1">
      <alignment horizontal="center" vertical="center" wrapText="1"/>
    </xf>
    <xf numFmtId="0" fontId="2" fillId="0" borderId="29" xfId="2" applyNumberFormat="1" applyFont="1" applyFill="1" applyBorder="1" applyAlignment="1" applyProtection="1">
      <alignment horizontal="center" vertical="center"/>
    </xf>
    <xf numFmtId="49" fontId="2" fillId="0" borderId="4" xfId="2" applyNumberFormat="1" applyFont="1" applyFill="1" applyBorder="1" applyAlignment="1" applyProtection="1">
      <alignment horizontal="left" vertical="center" wrapText="1"/>
    </xf>
    <xf numFmtId="4" fontId="2" fillId="0" borderId="29" xfId="0" applyNumberFormat="1" applyFont="1" applyFill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</xf>
    <xf numFmtId="4" fontId="3" fillId="0" borderId="29" xfId="0" applyNumberFormat="1" applyFont="1" applyFill="1" applyBorder="1" applyAlignment="1" applyProtection="1">
      <alignment horizontal="right" vertical="center" wrapText="1"/>
    </xf>
    <xf numFmtId="4" fontId="3" fillId="0" borderId="27" xfId="2" applyNumberFormat="1" applyFont="1" applyFill="1" applyBorder="1" applyAlignment="1" applyProtection="1">
      <alignment horizontal="right" vertical="center"/>
    </xf>
    <xf numFmtId="4" fontId="2" fillId="0" borderId="1" xfId="2" applyNumberFormat="1" applyFont="1" applyFill="1" applyBorder="1" applyAlignment="1" applyProtection="1">
      <alignment horizontal="center" vertical="center"/>
    </xf>
    <xf numFmtId="3" fontId="3" fillId="2" borderId="23" xfId="2" applyNumberFormat="1" applyFont="1" applyFill="1" applyBorder="1" applyAlignment="1" applyProtection="1">
      <alignment horizontal="center" vertical="center" wrapText="1"/>
    </xf>
    <xf numFmtId="4" fontId="3" fillId="2" borderId="24" xfId="2" applyNumberFormat="1" applyFont="1" applyFill="1" applyBorder="1" applyAlignment="1" applyProtection="1">
      <alignment horizontal="center" vertical="center" wrapText="1"/>
    </xf>
    <xf numFmtId="49" fontId="3" fillId="2" borderId="24" xfId="2" applyNumberFormat="1" applyFont="1" applyFill="1" applyBorder="1" applyAlignment="1" applyProtection="1">
      <alignment horizontal="left" vertical="center" wrapText="1"/>
    </xf>
    <xf numFmtId="4" fontId="3" fillId="2" borderId="24" xfId="0" applyNumberFormat="1" applyFont="1" applyFill="1" applyBorder="1" applyAlignment="1" applyProtection="1">
      <alignment horizontal="center" vertical="center" wrapText="1"/>
    </xf>
    <xf numFmtId="4" fontId="3" fillId="2" borderId="25" xfId="0" applyNumberFormat="1" applyFont="1" applyFill="1" applyBorder="1" applyAlignment="1" applyProtection="1">
      <alignment horizontal="center" vertical="center" wrapText="1"/>
    </xf>
    <xf numFmtId="0" fontId="2" fillId="0" borderId="14" xfId="2" applyNumberFormat="1" applyFont="1" applyFill="1" applyBorder="1" applyAlignment="1" applyProtection="1">
      <alignment horizontal="center" vertical="center"/>
    </xf>
    <xf numFmtId="0" fontId="3" fillId="2" borderId="23" xfId="2" applyNumberFormat="1" applyFont="1" applyFill="1" applyBorder="1" applyAlignment="1" applyProtection="1">
      <alignment horizontal="center" vertical="center"/>
    </xf>
    <xf numFmtId="0" fontId="3" fillId="2" borderId="24" xfId="2" applyNumberFormat="1" applyFont="1" applyFill="1" applyBorder="1" applyAlignment="1" applyProtection="1">
      <alignment horizontal="center" vertical="center"/>
    </xf>
    <xf numFmtId="0" fontId="3" fillId="2" borderId="24" xfId="2" applyNumberFormat="1" applyFont="1" applyFill="1" applyBorder="1" applyAlignment="1" applyProtection="1">
      <alignment horizontal="right" vertical="center"/>
    </xf>
    <xf numFmtId="0" fontId="3" fillId="2" borderId="25" xfId="2" applyNumberFormat="1" applyFont="1" applyFill="1" applyBorder="1" applyAlignment="1" applyProtection="1">
      <alignment horizontal="right" vertical="center"/>
    </xf>
    <xf numFmtId="0" fontId="2" fillId="0" borderId="3" xfId="2" applyNumberFormat="1" applyFont="1" applyFill="1" applyBorder="1" applyAlignment="1" applyProtection="1">
      <alignment horizontal="center" vertical="center"/>
    </xf>
    <xf numFmtId="4" fontId="2" fillId="0" borderId="3" xfId="2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4" fontId="3" fillId="2" borderId="25" xfId="0" applyNumberFormat="1" applyFont="1" applyFill="1" applyBorder="1" applyAlignment="1" applyProtection="1">
      <alignment horizontal="right" vertical="center" wrapText="1"/>
    </xf>
    <xf numFmtId="164" fontId="2" fillId="0" borderId="13" xfId="2" applyNumberFormat="1" applyFont="1" applyFill="1" applyBorder="1" applyAlignment="1" applyProtection="1">
      <alignment horizontal="center" vertical="center"/>
    </xf>
    <xf numFmtId="0" fontId="3" fillId="2" borderId="35" xfId="2" applyNumberFormat="1" applyFont="1" applyFill="1" applyBorder="1" applyAlignment="1" applyProtection="1">
      <alignment horizontal="center" vertical="center"/>
    </xf>
    <xf numFmtId="0" fontId="3" fillId="2" borderId="36" xfId="2" applyNumberFormat="1" applyFont="1" applyFill="1" applyBorder="1" applyAlignment="1" applyProtection="1">
      <alignment horizontal="center" vertical="center"/>
    </xf>
    <xf numFmtId="49" fontId="3" fillId="2" borderId="36" xfId="2" applyNumberFormat="1" applyFont="1" applyFill="1" applyBorder="1" applyAlignment="1" applyProtection="1">
      <alignment horizontal="left" vertical="center" wrapText="1"/>
    </xf>
    <xf numFmtId="0" fontId="3" fillId="2" borderId="36" xfId="2" applyNumberFormat="1" applyFont="1" applyFill="1" applyBorder="1" applyAlignment="1" applyProtection="1">
      <alignment horizontal="right" vertical="center"/>
    </xf>
    <xf numFmtId="0" fontId="3" fillId="2" borderId="6" xfId="2" applyNumberFormat="1" applyFont="1" applyFill="1" applyBorder="1" applyAlignment="1" applyProtection="1">
      <alignment horizontal="right" vertical="center"/>
    </xf>
    <xf numFmtId="4" fontId="3" fillId="2" borderId="9" xfId="0" applyNumberFormat="1" applyFont="1" applyFill="1" applyBorder="1" applyAlignment="1" applyProtection="1">
      <alignment horizontal="right" vertical="center" wrapText="1"/>
    </xf>
    <xf numFmtId="4" fontId="2" fillId="0" borderId="14" xfId="2" applyNumberFormat="1" applyFont="1" applyFill="1" applyBorder="1" applyAlignment="1" applyProtection="1">
      <alignment horizontal="center" vertical="center"/>
    </xf>
    <xf numFmtId="0" fontId="2" fillId="0" borderId="20" xfId="2" applyNumberFormat="1" applyFont="1" applyFill="1" applyBorder="1" applyAlignment="1" applyProtection="1">
      <alignment horizontal="center" vertical="center"/>
    </xf>
    <xf numFmtId="49" fontId="2" fillId="0" borderId="20" xfId="2" applyNumberFormat="1" applyFont="1" applyFill="1" applyBorder="1" applyAlignment="1" applyProtection="1">
      <alignment horizontal="left" vertical="center" wrapText="1"/>
    </xf>
    <xf numFmtId="4" fontId="2" fillId="0" borderId="20" xfId="2" applyNumberFormat="1" applyFont="1" applyFill="1" applyBorder="1" applyAlignment="1" applyProtection="1">
      <alignment horizontal="center" vertical="center"/>
    </xf>
    <xf numFmtId="4" fontId="2" fillId="0" borderId="20" xfId="0" applyNumberFormat="1" applyFont="1" applyFill="1" applyBorder="1" applyAlignment="1" applyProtection="1">
      <alignment horizontal="right" vertical="center" wrapText="1"/>
    </xf>
    <xf numFmtId="49" fontId="5" fillId="3" borderId="14" xfId="2" applyNumberFormat="1" applyFont="1" applyFill="1" applyBorder="1" applyAlignment="1" applyProtection="1">
      <alignment horizontal="left" vertical="center" wrapText="1"/>
    </xf>
    <xf numFmtId="49" fontId="5" fillId="3" borderId="17" xfId="2" applyNumberFormat="1" applyFont="1" applyFill="1" applyBorder="1" applyAlignment="1" applyProtection="1">
      <alignment horizontal="left" vertical="center" wrapText="1"/>
    </xf>
    <xf numFmtId="49" fontId="5" fillId="3" borderId="1" xfId="2" applyNumberFormat="1" applyFont="1" applyFill="1" applyBorder="1" applyAlignment="1" applyProtection="1">
      <alignment horizontal="left" vertical="center" wrapText="1"/>
    </xf>
    <xf numFmtId="0" fontId="2" fillId="3" borderId="1" xfId="2" applyNumberFormat="1" applyFont="1" applyFill="1" applyBorder="1" applyAlignment="1" applyProtection="1">
      <alignment horizontal="center" vertical="center"/>
    </xf>
    <xf numFmtId="164" fontId="2" fillId="0" borderId="19" xfId="2" applyNumberFormat="1" applyFont="1" applyFill="1" applyBorder="1" applyAlignment="1" applyProtection="1">
      <alignment horizontal="center" vertical="center"/>
    </xf>
    <xf numFmtId="4" fontId="3" fillId="0" borderId="20" xfId="2" applyNumberFormat="1" applyFont="1" applyFill="1" applyBorder="1" applyAlignment="1" applyProtection="1">
      <alignment horizontal="center" vertical="center" wrapText="1"/>
    </xf>
    <xf numFmtId="4" fontId="0" fillId="0" borderId="0" xfId="2" applyNumberFormat="1" applyFont="1" applyFill="1" applyBorder="1" applyAlignment="1" applyProtection="1">
      <alignment vertical="center"/>
    </xf>
    <xf numFmtId="0" fontId="2" fillId="0" borderId="0" xfId="2" applyNumberFormat="1" applyFont="1" applyFill="1" applyBorder="1" applyAlignment="1" applyProtection="1">
      <alignment vertical="center"/>
    </xf>
    <xf numFmtId="0" fontId="2" fillId="3" borderId="16" xfId="2" applyNumberFormat="1" applyFont="1" applyFill="1" applyBorder="1" applyAlignment="1" applyProtection="1">
      <alignment horizontal="center" vertical="center"/>
    </xf>
    <xf numFmtId="0" fontId="2" fillId="3" borderId="17" xfId="2" applyNumberFormat="1" applyFont="1" applyFill="1" applyBorder="1" applyAlignment="1" applyProtection="1">
      <alignment horizontal="center" vertical="center"/>
    </xf>
    <xf numFmtId="4" fontId="2" fillId="3" borderId="17" xfId="2" applyNumberFormat="1" applyFont="1" applyFill="1" applyBorder="1" applyAlignment="1" applyProtection="1">
      <alignment horizontal="center" vertical="center"/>
    </xf>
    <xf numFmtId="4" fontId="2" fillId="3" borderId="17" xfId="0" applyNumberFormat="1" applyFont="1" applyFill="1" applyBorder="1" applyAlignment="1" applyProtection="1">
      <alignment horizontal="right" vertical="center" wrapText="1"/>
    </xf>
    <xf numFmtId="4" fontId="2" fillId="3" borderId="18" xfId="0" applyNumberFormat="1" applyFont="1" applyFill="1" applyBorder="1" applyAlignment="1" applyProtection="1">
      <alignment horizontal="right" vertical="center" wrapText="1"/>
    </xf>
    <xf numFmtId="0" fontId="2" fillId="3" borderId="13" xfId="2" applyNumberFormat="1" applyFont="1" applyFill="1" applyBorder="1" applyAlignment="1" applyProtection="1">
      <alignment horizontal="center" vertical="center"/>
    </xf>
    <xf numFmtId="0" fontId="2" fillId="3" borderId="14" xfId="2" applyNumberFormat="1" applyFont="1" applyFill="1" applyBorder="1" applyAlignment="1" applyProtection="1">
      <alignment horizontal="center" vertical="center"/>
    </xf>
    <xf numFmtId="1" fontId="2" fillId="3" borderId="14" xfId="2" applyNumberFormat="1" applyFont="1" applyFill="1" applyBorder="1" applyAlignment="1" applyProtection="1">
      <alignment horizontal="right" vertical="center"/>
    </xf>
    <xf numFmtId="4" fontId="2" fillId="3" borderId="14" xfId="0" applyNumberFormat="1" applyFont="1" applyFill="1" applyBorder="1" applyAlignment="1" applyProtection="1">
      <alignment horizontal="right" vertical="center" wrapText="1"/>
    </xf>
    <xf numFmtId="4" fontId="2" fillId="3" borderId="15" xfId="0" applyNumberFormat="1" applyFont="1" applyFill="1" applyBorder="1" applyAlignment="1" applyProtection="1">
      <alignment horizontal="right" vertical="center" wrapText="1"/>
    </xf>
    <xf numFmtId="0" fontId="2" fillId="3" borderId="10" xfId="2" applyNumberFormat="1" applyFont="1" applyFill="1" applyBorder="1" applyAlignment="1" applyProtection="1">
      <alignment horizontal="center" vertical="center"/>
    </xf>
    <xf numFmtId="4" fontId="2" fillId="3" borderId="1" xfId="2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4" fontId="2" fillId="3" borderId="11" xfId="0" applyNumberFormat="1" applyFont="1" applyFill="1" applyBorder="1" applyAlignment="1" applyProtection="1">
      <alignment horizontal="right" vertical="center" wrapText="1"/>
    </xf>
    <xf numFmtId="164" fontId="2" fillId="3" borderId="13" xfId="2" applyNumberFormat="1" applyFont="1" applyFill="1" applyBorder="1" applyAlignment="1" applyProtection="1">
      <alignment horizontal="center" vertical="center"/>
    </xf>
    <xf numFmtId="3" fontId="2" fillId="3" borderId="14" xfId="2" applyNumberFormat="1" applyFont="1" applyFill="1" applyBorder="1" applyAlignment="1" applyProtection="1">
      <alignment horizontal="right" vertical="center"/>
    </xf>
    <xf numFmtId="164" fontId="2" fillId="3" borderId="10" xfId="2" applyNumberFormat="1" applyFont="1" applyFill="1" applyBorder="1" applyAlignment="1" applyProtection="1">
      <alignment horizontal="center" vertical="center"/>
    </xf>
    <xf numFmtId="164" fontId="2" fillId="0" borderId="26" xfId="2" applyNumberFormat="1" applyFont="1" applyFill="1" applyBorder="1" applyAlignment="1" applyProtection="1">
      <alignment horizontal="center" vertical="center"/>
    </xf>
    <xf numFmtId="3" fontId="3" fillId="2" borderId="32" xfId="2" applyNumberFormat="1" applyFont="1" applyFill="1" applyBorder="1" applyAlignment="1" applyProtection="1">
      <alignment horizontal="center" vertical="center" wrapText="1"/>
    </xf>
    <xf numFmtId="4" fontId="3" fillId="2" borderId="33" xfId="2" applyNumberFormat="1" applyFont="1" applyFill="1" applyBorder="1" applyAlignment="1" applyProtection="1">
      <alignment horizontal="center" vertical="center" wrapText="1"/>
    </xf>
    <xf numFmtId="49" fontId="3" fillId="2" borderId="33" xfId="2" applyNumberFormat="1" applyFont="1" applyFill="1" applyBorder="1" applyAlignment="1" applyProtection="1">
      <alignment horizontal="left" vertical="center" wrapText="1"/>
    </xf>
    <xf numFmtId="4" fontId="3" fillId="2" borderId="33" xfId="0" applyNumberFormat="1" applyFont="1" applyFill="1" applyBorder="1" applyAlignment="1" applyProtection="1">
      <alignment horizontal="center" vertical="center" wrapText="1"/>
    </xf>
    <xf numFmtId="4" fontId="3" fillId="2" borderId="34" xfId="0" applyNumberFormat="1" applyFont="1" applyFill="1" applyBorder="1" applyAlignment="1" applyProtection="1">
      <alignment horizontal="center" vertical="center" wrapText="1"/>
    </xf>
    <xf numFmtId="4" fontId="2" fillId="0" borderId="29" xfId="2" applyNumberFormat="1" applyFont="1" applyFill="1" applyBorder="1" applyAlignment="1" applyProtection="1">
      <alignment horizontal="right" vertical="center"/>
    </xf>
    <xf numFmtId="4" fontId="2" fillId="0" borderId="28" xfId="0" applyNumberFormat="1" applyFont="1" applyFill="1" applyBorder="1" applyAlignment="1" applyProtection="1">
      <alignment horizontal="right" vertical="center" wrapText="1"/>
    </xf>
    <xf numFmtId="164" fontId="2" fillId="3" borderId="16" xfId="2" applyNumberFormat="1" applyFont="1" applyFill="1" applyBorder="1" applyAlignment="1" applyProtection="1">
      <alignment horizontal="center" vertical="center"/>
    </xf>
    <xf numFmtId="3" fontId="2" fillId="3" borderId="17" xfId="2" applyNumberFormat="1" applyFont="1" applyFill="1" applyBorder="1" applyAlignment="1" applyProtection="1">
      <alignment horizontal="right" vertical="center"/>
    </xf>
    <xf numFmtId="4" fontId="2" fillId="3" borderId="5" xfId="0" applyNumberFormat="1" applyFont="1" applyFill="1" applyBorder="1" applyAlignment="1" applyProtection="1">
      <alignment horizontal="right"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0" fontId="3" fillId="3" borderId="10" xfId="2" applyNumberFormat="1" applyFont="1" applyFill="1" applyBorder="1" applyAlignment="1" applyProtection="1">
      <alignment horizontal="center" vertical="center"/>
    </xf>
    <xf numFmtId="0" fontId="3" fillId="3" borderId="1" xfId="2" applyNumberFormat="1" applyFont="1" applyFill="1" applyBorder="1" applyAlignment="1" applyProtection="1">
      <alignment horizontal="center" vertical="center"/>
    </xf>
    <xf numFmtId="0" fontId="3" fillId="3" borderId="1" xfId="2" applyNumberFormat="1" applyFont="1" applyFill="1" applyBorder="1" applyAlignment="1" applyProtection="1">
      <alignment horizontal="right" vertical="center"/>
    </xf>
    <xf numFmtId="0" fontId="3" fillId="3" borderId="11" xfId="2" applyNumberFormat="1" applyFont="1" applyFill="1" applyBorder="1" applyAlignment="1" applyProtection="1">
      <alignment horizontal="right" vertical="center"/>
    </xf>
    <xf numFmtId="0" fontId="3" fillId="0" borderId="0" xfId="2" applyNumberFormat="1" applyFont="1" applyFill="1" applyBorder="1" applyAlignment="1" applyProtection="1">
      <alignment horizontal="right" vertical="center"/>
    </xf>
    <xf numFmtId="4" fontId="2" fillId="0" borderId="0" xfId="2" applyNumberFormat="1" applyFont="1" applyFill="1" applyBorder="1" applyAlignment="1" applyProtection="1">
      <alignment vertical="center"/>
    </xf>
    <xf numFmtId="4" fontId="8" fillId="0" borderId="11" xfId="0" applyNumberFormat="1" applyFont="1" applyFill="1" applyBorder="1" applyAlignment="1" applyProtection="1">
      <alignment horizontal="right" vertical="center" wrapText="1"/>
    </xf>
    <xf numFmtId="0" fontId="8" fillId="0" borderId="3" xfId="2" applyNumberFormat="1" applyFont="1" applyFill="1" applyBorder="1" applyAlignment="1" applyProtection="1">
      <alignment horizontal="center" vertical="center"/>
    </xf>
    <xf numFmtId="4" fontId="8" fillId="0" borderId="3" xfId="2" applyNumberFormat="1" applyFont="1" applyFill="1" applyBorder="1" applyAlignment="1" applyProtection="1">
      <alignment horizontal="center" vertical="center"/>
    </xf>
    <xf numFmtId="4" fontId="8" fillId="0" borderId="3" xfId="0" applyNumberFormat="1" applyFont="1" applyFill="1" applyBorder="1" applyAlignment="1" applyProtection="1">
      <alignment horizontal="right" vertical="center" wrapText="1"/>
    </xf>
    <xf numFmtId="49" fontId="2" fillId="0" borderId="14" xfId="2" applyNumberFormat="1" applyFont="1" applyFill="1" applyBorder="1" applyAlignment="1" applyProtection="1">
      <alignment horizontal="left" vertical="center" wrapText="1"/>
    </xf>
    <xf numFmtId="0" fontId="2" fillId="0" borderId="35" xfId="2" applyNumberFormat="1" applyFont="1" applyFill="1" applyBorder="1" applyAlignment="1" applyProtection="1">
      <alignment horizontal="center" vertical="center"/>
    </xf>
    <xf numFmtId="0" fontId="2" fillId="0" borderId="37" xfId="2" applyNumberFormat="1" applyFont="1" applyFill="1" applyBorder="1" applyAlignment="1" applyProtection="1">
      <alignment horizontal="center" vertical="center"/>
    </xf>
    <xf numFmtId="49" fontId="2" fillId="0" borderId="37" xfId="2" applyNumberFormat="1" applyFont="1" applyFill="1" applyBorder="1" applyAlignment="1" applyProtection="1">
      <alignment horizontal="left" vertical="center" wrapText="1"/>
    </xf>
    <xf numFmtId="4" fontId="2" fillId="0" borderId="38" xfId="0" applyNumberFormat="1" applyFont="1" applyFill="1" applyBorder="1" applyAlignment="1" applyProtection="1">
      <alignment horizontal="right" vertical="center" wrapText="1"/>
    </xf>
    <xf numFmtId="0" fontId="5" fillId="3" borderId="14" xfId="2" applyNumberFormat="1" applyFont="1" applyFill="1" applyBorder="1" applyAlignment="1" applyProtection="1">
      <alignment horizontal="center" vertical="center"/>
    </xf>
    <xf numFmtId="0" fontId="5" fillId="3" borderId="17" xfId="2" applyNumberFormat="1" applyFont="1" applyFill="1" applyBorder="1" applyAlignment="1" applyProtection="1">
      <alignment horizontal="center" vertical="center"/>
    </xf>
    <xf numFmtId="0" fontId="5" fillId="3" borderId="1" xfId="2" applyNumberFormat="1" applyFont="1" applyFill="1" applyBorder="1" applyAlignment="1" applyProtection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/>
    </xf>
    <xf numFmtId="49" fontId="9" fillId="3" borderId="1" xfId="2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13" xfId="2" applyNumberFormat="1" applyFont="1" applyFill="1" applyBorder="1" applyAlignment="1" applyProtection="1">
      <alignment horizontal="center" vertical="center"/>
    </xf>
    <xf numFmtId="4" fontId="2" fillId="0" borderId="14" xfId="2" applyNumberFormat="1" applyFont="1" applyFill="1" applyBorder="1" applyAlignment="1" applyProtection="1">
      <alignment horizontal="left" vertical="center" wrapText="1"/>
    </xf>
    <xf numFmtId="4" fontId="2" fillId="0" borderId="14" xfId="2" applyNumberFormat="1" applyFont="1" applyFill="1" applyBorder="1" applyAlignment="1" applyProtection="1">
      <alignment horizontal="center" vertical="center" wrapText="1"/>
    </xf>
    <xf numFmtId="4" fontId="2" fillId="0" borderId="14" xfId="0" applyNumberFormat="1" applyFont="1" applyFill="1" applyBorder="1" applyAlignment="1" applyProtection="1">
      <alignment horizontal="center" vertical="center" wrapText="1"/>
    </xf>
    <xf numFmtId="4" fontId="2" fillId="0" borderId="15" xfId="0" applyNumberFormat="1" applyFont="1" applyFill="1" applyBorder="1" applyAlignment="1" applyProtection="1">
      <alignment horizontal="right" vertical="center" wrapText="1"/>
    </xf>
    <xf numFmtId="164" fontId="2" fillId="0" borderId="39" xfId="2" applyNumberFormat="1" applyFont="1" applyFill="1" applyBorder="1" applyAlignment="1" applyProtection="1">
      <alignment horizontal="center" vertical="center"/>
    </xf>
    <xf numFmtId="4" fontId="2" fillId="0" borderId="37" xfId="2" applyNumberFormat="1" applyFont="1" applyFill="1" applyBorder="1" applyAlignment="1" applyProtection="1">
      <alignment horizontal="center" vertical="center"/>
    </xf>
    <xf numFmtId="0" fontId="3" fillId="3" borderId="14" xfId="2" applyNumberFormat="1" applyFont="1" applyFill="1" applyBorder="1" applyAlignment="1" applyProtection="1">
      <alignment horizontal="right" vertical="center"/>
    </xf>
    <xf numFmtId="4" fontId="2" fillId="0" borderId="37" xfId="0" applyNumberFormat="1" applyFont="1" applyFill="1" applyBorder="1" applyAlignment="1" applyProtection="1">
      <alignment horizontal="righ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4" fontId="3" fillId="2" borderId="14" xfId="0" applyNumberFormat="1" applyFont="1" applyFill="1" applyBorder="1" applyAlignment="1" applyProtection="1">
      <alignment horizontal="right" vertical="center" wrapText="1"/>
    </xf>
    <xf numFmtId="0" fontId="0" fillId="2" borderId="14" xfId="2" applyNumberFormat="1" applyFont="1" applyFill="1" applyBorder="1" applyAlignment="1" applyProtection="1">
      <alignment vertical="center"/>
    </xf>
    <xf numFmtId="0" fontId="0" fillId="2" borderId="1" xfId="2" applyNumberFormat="1" applyFont="1" applyFill="1" applyBorder="1" applyAlignment="1" applyProtection="1">
      <alignment vertical="center"/>
    </xf>
    <xf numFmtId="4" fontId="3" fillId="2" borderId="20" xfId="2" applyNumberFormat="1" applyFont="1" applyFill="1" applyBorder="1" applyAlignment="1" applyProtection="1">
      <alignment horizontal="right" vertical="center"/>
    </xf>
    <xf numFmtId="0" fontId="0" fillId="2" borderId="20" xfId="2" applyNumberFormat="1" applyFont="1" applyFill="1" applyBorder="1" applyAlignment="1" applyProtection="1">
      <alignment vertical="center"/>
    </xf>
    <xf numFmtId="4" fontId="3" fillId="2" borderId="15" xfId="2" applyNumberFormat="1" applyFont="1" applyFill="1" applyBorder="1" applyAlignment="1" applyProtection="1">
      <alignment vertical="center"/>
    </xf>
    <xf numFmtId="4" fontId="3" fillId="2" borderId="21" xfId="2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4" fontId="2" fillId="0" borderId="21" xfId="0" applyNumberFormat="1" applyFont="1" applyFill="1" applyBorder="1" applyAlignment="1" applyProtection="1">
      <alignment horizontal="right" vertical="center" wrapText="1"/>
    </xf>
    <xf numFmtId="0" fontId="3" fillId="0" borderId="12" xfId="2" applyNumberFormat="1" applyFont="1" applyFill="1" applyBorder="1" applyAlignment="1" applyProtection="1">
      <alignment horizontal="left" vertical="center"/>
    </xf>
    <xf numFmtId="0" fontId="3" fillId="0" borderId="2" xfId="2" applyNumberFormat="1" applyFont="1" applyFill="1" applyBorder="1" applyAlignment="1" applyProtection="1">
      <alignment horizontal="left" vertical="center"/>
    </xf>
    <xf numFmtId="0" fontId="3" fillId="0" borderId="22" xfId="2" applyNumberFormat="1" applyFont="1" applyFill="1" applyBorder="1" applyAlignment="1" applyProtection="1">
      <alignment horizontal="left" vertical="center"/>
    </xf>
    <xf numFmtId="0" fontId="3" fillId="0" borderId="30" xfId="2" applyNumberFormat="1" applyFont="1" applyFill="1" applyBorder="1" applyAlignment="1" applyProtection="1">
      <alignment horizontal="left" vertical="center"/>
    </xf>
    <xf numFmtId="0" fontId="3" fillId="0" borderId="16" xfId="2" applyNumberFormat="1" applyFont="1" applyFill="1" applyBorder="1" applyAlignment="1" applyProtection="1">
      <alignment horizontal="left" vertical="center"/>
    </xf>
    <xf numFmtId="0" fontId="3" fillId="0" borderId="31" xfId="2" applyNumberFormat="1" applyFont="1" applyFill="1" applyBorder="1" applyAlignment="1" applyProtection="1">
      <alignment horizontal="left" vertical="center"/>
    </xf>
    <xf numFmtId="0" fontId="3" fillId="0" borderId="0" xfId="2" applyNumberFormat="1" applyFont="1" applyFill="1" applyBorder="1" applyAlignment="1" applyProtection="1">
      <alignment horizontal="center" vertical="center"/>
    </xf>
    <xf numFmtId="4" fontId="3" fillId="0" borderId="7" xfId="2" applyNumberFormat="1" applyFont="1" applyFill="1" applyBorder="1" applyAlignment="1" applyProtection="1">
      <alignment horizontal="center" vertical="center" wrapText="1"/>
    </xf>
    <xf numFmtId="4" fontId="3" fillId="0" borderId="27" xfId="2" applyNumberFormat="1" applyFont="1" applyFill="1" applyBorder="1" applyAlignment="1" applyProtection="1">
      <alignment horizontal="center" vertical="center" wrapText="1"/>
    </xf>
    <xf numFmtId="4" fontId="3" fillId="0" borderId="8" xfId="2" applyNumberFormat="1" applyFont="1" applyFill="1" applyBorder="1" applyAlignment="1" applyProtection="1">
      <alignment horizontal="center" vertical="center" wrapText="1"/>
    </xf>
    <xf numFmtId="4" fontId="3" fillId="0" borderId="30" xfId="2" applyNumberFormat="1" applyFont="1" applyFill="1" applyBorder="1" applyAlignment="1" applyProtection="1">
      <alignment horizontal="center" vertical="center" wrapText="1"/>
    </xf>
    <xf numFmtId="2" fontId="3" fillId="0" borderId="23" xfId="2" applyNumberFormat="1" applyFont="1" applyFill="1" applyBorder="1" applyAlignment="1" applyProtection="1">
      <alignment horizontal="center" vertical="center" wrapText="1"/>
    </xf>
    <xf numFmtId="2" fontId="3" fillId="0" borderId="24" xfId="2" applyNumberFormat="1" applyFont="1" applyFill="1" applyBorder="1" applyAlignment="1" applyProtection="1">
      <alignment horizontal="center" vertical="center" wrapText="1"/>
    </xf>
    <xf numFmtId="2" fontId="3" fillId="0" borderId="25" xfId="2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3" fillId="0" borderId="27" xfId="0" applyNumberFormat="1" applyFont="1" applyFill="1" applyBorder="1" applyAlignment="1" applyProtection="1">
      <alignment horizontal="center" vertical="center" wrapText="1"/>
    </xf>
    <xf numFmtId="0" fontId="3" fillId="0" borderId="23" xfId="2" applyNumberFormat="1" applyFont="1" applyFill="1" applyBorder="1" applyAlignment="1" applyProtection="1">
      <alignment horizontal="center" vertical="center" wrapText="1"/>
    </xf>
    <xf numFmtId="0" fontId="3" fillId="0" borderId="24" xfId="2" applyNumberFormat="1" applyFont="1" applyFill="1" applyBorder="1" applyAlignment="1" applyProtection="1">
      <alignment horizontal="center" vertical="center"/>
    </xf>
    <xf numFmtId="0" fontId="3" fillId="0" borderId="25" xfId="2" applyNumberFormat="1" applyFont="1" applyFill="1" applyBorder="1" applyAlignment="1" applyProtection="1">
      <alignment horizontal="center" vertical="center"/>
    </xf>
    <xf numFmtId="0" fontId="3" fillId="2" borderId="19" xfId="2" applyNumberFormat="1" applyFont="1" applyFill="1" applyBorder="1" applyAlignment="1" applyProtection="1">
      <alignment horizontal="left" vertical="center"/>
    </xf>
    <xf numFmtId="0" fontId="3" fillId="2" borderId="20" xfId="2" applyNumberFormat="1" applyFont="1" applyFill="1" applyBorder="1" applyAlignment="1" applyProtection="1">
      <alignment horizontal="left" vertical="center"/>
    </xf>
    <xf numFmtId="0" fontId="3" fillId="2" borderId="23" xfId="2" applyNumberFormat="1" applyFont="1" applyFill="1" applyBorder="1" applyAlignment="1" applyProtection="1">
      <alignment horizontal="left" vertical="center"/>
    </xf>
    <xf numFmtId="0" fontId="3" fillId="2" borderId="24" xfId="2" applyNumberFormat="1" applyFont="1" applyFill="1" applyBorder="1" applyAlignment="1" applyProtection="1">
      <alignment horizontal="left" vertical="center"/>
    </xf>
    <xf numFmtId="0" fontId="3" fillId="2" borderId="25" xfId="2" applyNumberFormat="1" applyFont="1" applyFill="1" applyBorder="1" applyAlignment="1" applyProtection="1">
      <alignment horizontal="left" vertical="center"/>
    </xf>
    <xf numFmtId="0" fontId="3" fillId="2" borderId="13" xfId="2" applyNumberFormat="1" applyFont="1" applyFill="1" applyBorder="1" applyAlignment="1" applyProtection="1">
      <alignment horizontal="left" vertical="center"/>
    </xf>
    <xf numFmtId="0" fontId="3" fillId="2" borderId="14" xfId="2" applyNumberFormat="1" applyFont="1" applyFill="1" applyBorder="1" applyAlignment="1" applyProtection="1">
      <alignment horizontal="left" vertical="center"/>
    </xf>
    <xf numFmtId="0" fontId="3" fillId="2" borderId="10" xfId="2" applyNumberFormat="1" applyFont="1" applyFill="1" applyBorder="1" applyAlignment="1" applyProtection="1">
      <alignment horizontal="left" vertical="center"/>
    </xf>
    <xf numFmtId="0" fontId="3" fillId="2" borderId="1" xfId="2" applyNumberFormat="1" applyFont="1" applyFill="1" applyBorder="1" applyAlignment="1" applyProtection="1">
      <alignment horizontal="left" vertical="center"/>
    </xf>
    <xf numFmtId="0" fontId="3" fillId="2" borderId="35" xfId="2" applyNumberFormat="1" applyFont="1" applyFill="1" applyBorder="1" applyAlignment="1" applyProtection="1">
      <alignment horizontal="left" vertical="center"/>
    </xf>
    <xf numFmtId="0" fontId="3" fillId="2" borderId="36" xfId="2" applyNumberFormat="1" applyFont="1" applyFill="1" applyBorder="1" applyAlignment="1" applyProtection="1">
      <alignment horizontal="left" vertical="center"/>
    </xf>
    <xf numFmtId="0" fontId="3" fillId="2" borderId="6" xfId="2" applyNumberFormat="1" applyFont="1" applyFill="1" applyBorder="1" applyAlignment="1" applyProtection="1">
      <alignment horizontal="left" vertical="center"/>
    </xf>
    <xf numFmtId="0" fontId="3" fillId="0" borderId="23" xfId="2" applyNumberFormat="1" applyFont="1" applyFill="1" applyBorder="1" applyAlignment="1" applyProtection="1">
      <alignment horizontal="center" vertical="center"/>
    </xf>
    <xf numFmtId="4" fontId="3" fillId="0" borderId="16" xfId="2" applyNumberFormat="1" applyFont="1" applyFill="1" applyBorder="1" applyAlignment="1" applyProtection="1">
      <alignment horizontal="center" vertical="center" wrapText="1"/>
    </xf>
    <xf numFmtId="4" fontId="3" fillId="0" borderId="19" xfId="2" applyNumberFormat="1" applyFont="1" applyFill="1" applyBorder="1" applyAlignment="1" applyProtection="1">
      <alignment horizontal="center" vertical="center" wrapText="1"/>
    </xf>
    <xf numFmtId="4" fontId="3" fillId="0" borderId="17" xfId="2" applyNumberFormat="1" applyFont="1" applyFill="1" applyBorder="1" applyAlignment="1" applyProtection="1">
      <alignment horizontal="center" vertical="center" wrapText="1"/>
    </xf>
    <xf numFmtId="4" fontId="3" fillId="0" borderId="20" xfId="2" applyNumberFormat="1" applyFont="1" applyFill="1" applyBorder="1" applyAlignment="1" applyProtection="1">
      <alignment horizontal="center" vertical="center" wrapText="1"/>
    </xf>
    <xf numFmtId="4" fontId="3" fillId="0" borderId="17" xfId="0" applyNumberFormat="1" applyFont="1" applyFill="1" applyBorder="1" applyAlignment="1" applyProtection="1">
      <alignment horizontal="center" vertical="center" wrapText="1"/>
    </xf>
    <xf numFmtId="4" fontId="3" fillId="0" borderId="20" xfId="0" applyNumberFormat="1" applyFont="1" applyFill="1" applyBorder="1" applyAlignment="1" applyProtection="1">
      <alignment horizontal="center" vertical="center" wrapText="1"/>
    </xf>
    <xf numFmtId="4" fontId="3" fillId="0" borderId="18" xfId="0" applyNumberFormat="1" applyFont="1" applyFill="1" applyBorder="1" applyAlignment="1" applyProtection="1">
      <alignment horizontal="center" vertical="center" wrapText="1"/>
    </xf>
    <xf numFmtId="4" fontId="3" fillId="0" borderId="21" xfId="0" applyNumberFormat="1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18" xfId="4" xr:uid="{00000000-0005-0000-0000-000001000000}"/>
    <cellStyle name="Normalny 2" xfId="1" xr:uid="{00000000-0005-0000-0000-000002000000}"/>
    <cellStyle name="Normalny 3" xfId="3" xr:uid="{00000000-0005-0000-0000-000003000000}"/>
    <cellStyle name="PRZEDMIAR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4">
    <tabColor theme="6"/>
    <pageSetUpPr fitToPage="1"/>
  </sheetPr>
  <dimension ref="B3:D16"/>
  <sheetViews>
    <sheetView tabSelected="1" view="pageBreakPreview" topLeftCell="A4" zoomScaleNormal="100" zoomScaleSheetLayoutView="100" workbookViewId="0">
      <selection activeCell="C23" sqref="C23"/>
    </sheetView>
  </sheetViews>
  <sheetFormatPr defaultColWidth="11.5703125" defaultRowHeight="12.75" x14ac:dyDescent="0.2"/>
  <cols>
    <col min="1" max="1" width="11.5703125" style="6"/>
    <col min="2" max="2" width="7.140625" style="5" customWidth="1"/>
    <col min="3" max="3" width="55.28515625" style="3" customWidth="1"/>
    <col min="4" max="237" width="11.5703125" style="6"/>
    <col min="238" max="238" width="5.7109375" style="6" customWidth="1"/>
    <col min="239" max="239" width="6.42578125" style="6" customWidth="1"/>
    <col min="240" max="240" width="4.85546875" style="6" customWidth="1"/>
    <col min="241" max="241" width="5.7109375" style="6" customWidth="1"/>
    <col min="242" max="242" width="4.5703125" style="6" customWidth="1"/>
    <col min="243" max="243" width="55.28515625" style="6" customWidth="1"/>
    <col min="244" max="244" width="14.140625" style="6" customWidth="1"/>
    <col min="245" max="245" width="6.28515625" style="6" customWidth="1"/>
    <col min="246" max="246" width="8.85546875" style="6" customWidth="1"/>
    <col min="247" max="247" width="10.5703125" style="6" customWidth="1"/>
    <col min="248" max="493" width="11.5703125" style="6"/>
    <col min="494" max="494" width="5.7109375" style="6" customWidth="1"/>
    <col min="495" max="495" width="6.42578125" style="6" customWidth="1"/>
    <col min="496" max="496" width="4.85546875" style="6" customWidth="1"/>
    <col min="497" max="497" width="5.7109375" style="6" customWidth="1"/>
    <col min="498" max="498" width="4.5703125" style="6" customWidth="1"/>
    <col min="499" max="499" width="55.28515625" style="6" customWidth="1"/>
    <col min="500" max="500" width="14.140625" style="6" customWidth="1"/>
    <col min="501" max="501" width="6.28515625" style="6" customWidth="1"/>
    <col min="502" max="502" width="8.85546875" style="6" customWidth="1"/>
    <col min="503" max="503" width="10.5703125" style="6" customWidth="1"/>
    <col min="504" max="749" width="11.5703125" style="6"/>
    <col min="750" max="750" width="5.7109375" style="6" customWidth="1"/>
    <col min="751" max="751" width="6.42578125" style="6" customWidth="1"/>
    <col min="752" max="752" width="4.85546875" style="6" customWidth="1"/>
    <col min="753" max="753" width="5.7109375" style="6" customWidth="1"/>
    <col min="754" max="754" width="4.5703125" style="6" customWidth="1"/>
    <col min="755" max="755" width="55.28515625" style="6" customWidth="1"/>
    <col min="756" max="756" width="14.140625" style="6" customWidth="1"/>
    <col min="757" max="757" width="6.28515625" style="6" customWidth="1"/>
    <col min="758" max="758" width="8.85546875" style="6" customWidth="1"/>
    <col min="759" max="759" width="10.5703125" style="6" customWidth="1"/>
    <col min="760" max="1005" width="11.5703125" style="6"/>
    <col min="1006" max="1006" width="5.7109375" style="6" customWidth="1"/>
    <col min="1007" max="1007" width="6.42578125" style="6" customWidth="1"/>
    <col min="1008" max="1008" width="4.85546875" style="6" customWidth="1"/>
    <col min="1009" max="1009" width="5.7109375" style="6" customWidth="1"/>
    <col min="1010" max="1010" width="4.5703125" style="6" customWidth="1"/>
    <col min="1011" max="1011" width="55.28515625" style="6" customWidth="1"/>
    <col min="1012" max="1012" width="14.140625" style="6" customWidth="1"/>
    <col min="1013" max="1013" width="6.28515625" style="6" customWidth="1"/>
    <col min="1014" max="1014" width="8.85546875" style="6" customWidth="1"/>
    <col min="1015" max="1015" width="10.5703125" style="6" customWidth="1"/>
    <col min="1016" max="1261" width="11.5703125" style="6"/>
    <col min="1262" max="1262" width="5.7109375" style="6" customWidth="1"/>
    <col min="1263" max="1263" width="6.42578125" style="6" customWidth="1"/>
    <col min="1264" max="1264" width="4.85546875" style="6" customWidth="1"/>
    <col min="1265" max="1265" width="5.7109375" style="6" customWidth="1"/>
    <col min="1266" max="1266" width="4.5703125" style="6" customWidth="1"/>
    <col min="1267" max="1267" width="55.28515625" style="6" customWidth="1"/>
    <col min="1268" max="1268" width="14.140625" style="6" customWidth="1"/>
    <col min="1269" max="1269" width="6.28515625" style="6" customWidth="1"/>
    <col min="1270" max="1270" width="8.85546875" style="6" customWidth="1"/>
    <col min="1271" max="1271" width="10.5703125" style="6" customWidth="1"/>
    <col min="1272" max="1517" width="11.5703125" style="6"/>
    <col min="1518" max="1518" width="5.7109375" style="6" customWidth="1"/>
    <col min="1519" max="1519" width="6.42578125" style="6" customWidth="1"/>
    <col min="1520" max="1520" width="4.85546875" style="6" customWidth="1"/>
    <col min="1521" max="1521" width="5.7109375" style="6" customWidth="1"/>
    <col min="1522" max="1522" width="4.5703125" style="6" customWidth="1"/>
    <col min="1523" max="1523" width="55.28515625" style="6" customWidth="1"/>
    <col min="1524" max="1524" width="14.140625" style="6" customWidth="1"/>
    <col min="1525" max="1525" width="6.28515625" style="6" customWidth="1"/>
    <col min="1526" max="1526" width="8.85546875" style="6" customWidth="1"/>
    <col min="1527" max="1527" width="10.5703125" style="6" customWidth="1"/>
    <col min="1528" max="1773" width="11.5703125" style="6"/>
    <col min="1774" max="1774" width="5.7109375" style="6" customWidth="1"/>
    <col min="1775" max="1775" width="6.42578125" style="6" customWidth="1"/>
    <col min="1776" max="1776" width="4.85546875" style="6" customWidth="1"/>
    <col min="1777" max="1777" width="5.7109375" style="6" customWidth="1"/>
    <col min="1778" max="1778" width="4.5703125" style="6" customWidth="1"/>
    <col min="1779" max="1779" width="55.28515625" style="6" customWidth="1"/>
    <col min="1780" max="1780" width="14.140625" style="6" customWidth="1"/>
    <col min="1781" max="1781" width="6.28515625" style="6" customWidth="1"/>
    <col min="1782" max="1782" width="8.85546875" style="6" customWidth="1"/>
    <col min="1783" max="1783" width="10.5703125" style="6" customWidth="1"/>
    <col min="1784" max="2029" width="11.5703125" style="6"/>
    <col min="2030" max="2030" width="5.7109375" style="6" customWidth="1"/>
    <col min="2031" max="2031" width="6.42578125" style="6" customWidth="1"/>
    <col min="2032" max="2032" width="4.85546875" style="6" customWidth="1"/>
    <col min="2033" max="2033" width="5.7109375" style="6" customWidth="1"/>
    <col min="2034" max="2034" width="4.5703125" style="6" customWidth="1"/>
    <col min="2035" max="2035" width="55.28515625" style="6" customWidth="1"/>
    <col min="2036" max="2036" width="14.140625" style="6" customWidth="1"/>
    <col min="2037" max="2037" width="6.28515625" style="6" customWidth="1"/>
    <col min="2038" max="2038" width="8.85546875" style="6" customWidth="1"/>
    <col min="2039" max="2039" width="10.5703125" style="6" customWidth="1"/>
    <col min="2040" max="2285" width="11.5703125" style="6"/>
    <col min="2286" max="2286" width="5.7109375" style="6" customWidth="1"/>
    <col min="2287" max="2287" width="6.42578125" style="6" customWidth="1"/>
    <col min="2288" max="2288" width="4.85546875" style="6" customWidth="1"/>
    <col min="2289" max="2289" width="5.7109375" style="6" customWidth="1"/>
    <col min="2290" max="2290" width="4.5703125" style="6" customWidth="1"/>
    <col min="2291" max="2291" width="55.28515625" style="6" customWidth="1"/>
    <col min="2292" max="2292" width="14.140625" style="6" customWidth="1"/>
    <col min="2293" max="2293" width="6.28515625" style="6" customWidth="1"/>
    <col min="2294" max="2294" width="8.85546875" style="6" customWidth="1"/>
    <col min="2295" max="2295" width="10.5703125" style="6" customWidth="1"/>
    <col min="2296" max="2541" width="11.5703125" style="6"/>
    <col min="2542" max="2542" width="5.7109375" style="6" customWidth="1"/>
    <col min="2543" max="2543" width="6.42578125" style="6" customWidth="1"/>
    <col min="2544" max="2544" width="4.85546875" style="6" customWidth="1"/>
    <col min="2545" max="2545" width="5.7109375" style="6" customWidth="1"/>
    <col min="2546" max="2546" width="4.5703125" style="6" customWidth="1"/>
    <col min="2547" max="2547" width="55.28515625" style="6" customWidth="1"/>
    <col min="2548" max="2548" width="14.140625" style="6" customWidth="1"/>
    <col min="2549" max="2549" width="6.28515625" style="6" customWidth="1"/>
    <col min="2550" max="2550" width="8.85546875" style="6" customWidth="1"/>
    <col min="2551" max="2551" width="10.5703125" style="6" customWidth="1"/>
    <col min="2552" max="2797" width="11.5703125" style="6"/>
    <col min="2798" max="2798" width="5.7109375" style="6" customWidth="1"/>
    <col min="2799" max="2799" width="6.42578125" style="6" customWidth="1"/>
    <col min="2800" max="2800" width="4.85546875" style="6" customWidth="1"/>
    <col min="2801" max="2801" width="5.7109375" style="6" customWidth="1"/>
    <col min="2802" max="2802" width="4.5703125" style="6" customWidth="1"/>
    <col min="2803" max="2803" width="55.28515625" style="6" customWidth="1"/>
    <col min="2804" max="2804" width="14.140625" style="6" customWidth="1"/>
    <col min="2805" max="2805" width="6.28515625" style="6" customWidth="1"/>
    <col min="2806" max="2806" width="8.85546875" style="6" customWidth="1"/>
    <col min="2807" max="2807" width="10.5703125" style="6" customWidth="1"/>
    <col min="2808" max="3053" width="11.5703125" style="6"/>
    <col min="3054" max="3054" width="5.7109375" style="6" customWidth="1"/>
    <col min="3055" max="3055" width="6.42578125" style="6" customWidth="1"/>
    <col min="3056" max="3056" width="4.85546875" style="6" customWidth="1"/>
    <col min="3057" max="3057" width="5.7109375" style="6" customWidth="1"/>
    <col min="3058" max="3058" width="4.5703125" style="6" customWidth="1"/>
    <col min="3059" max="3059" width="55.28515625" style="6" customWidth="1"/>
    <col min="3060" max="3060" width="14.140625" style="6" customWidth="1"/>
    <col min="3061" max="3061" width="6.28515625" style="6" customWidth="1"/>
    <col min="3062" max="3062" width="8.85546875" style="6" customWidth="1"/>
    <col min="3063" max="3063" width="10.5703125" style="6" customWidth="1"/>
    <col min="3064" max="3309" width="11.5703125" style="6"/>
    <col min="3310" max="3310" width="5.7109375" style="6" customWidth="1"/>
    <col min="3311" max="3311" width="6.42578125" style="6" customWidth="1"/>
    <col min="3312" max="3312" width="4.85546875" style="6" customWidth="1"/>
    <col min="3313" max="3313" width="5.7109375" style="6" customWidth="1"/>
    <col min="3314" max="3314" width="4.5703125" style="6" customWidth="1"/>
    <col min="3315" max="3315" width="55.28515625" style="6" customWidth="1"/>
    <col min="3316" max="3316" width="14.140625" style="6" customWidth="1"/>
    <col min="3317" max="3317" width="6.28515625" style="6" customWidth="1"/>
    <col min="3318" max="3318" width="8.85546875" style="6" customWidth="1"/>
    <col min="3319" max="3319" width="10.5703125" style="6" customWidth="1"/>
    <col min="3320" max="3565" width="11.5703125" style="6"/>
    <col min="3566" max="3566" width="5.7109375" style="6" customWidth="1"/>
    <col min="3567" max="3567" width="6.42578125" style="6" customWidth="1"/>
    <col min="3568" max="3568" width="4.85546875" style="6" customWidth="1"/>
    <col min="3569" max="3569" width="5.7109375" style="6" customWidth="1"/>
    <col min="3570" max="3570" width="4.5703125" style="6" customWidth="1"/>
    <col min="3571" max="3571" width="55.28515625" style="6" customWidth="1"/>
    <col min="3572" max="3572" width="14.140625" style="6" customWidth="1"/>
    <col min="3573" max="3573" width="6.28515625" style="6" customWidth="1"/>
    <col min="3574" max="3574" width="8.85546875" style="6" customWidth="1"/>
    <col min="3575" max="3575" width="10.5703125" style="6" customWidth="1"/>
    <col min="3576" max="3821" width="11.5703125" style="6"/>
    <col min="3822" max="3822" width="5.7109375" style="6" customWidth="1"/>
    <col min="3823" max="3823" width="6.42578125" style="6" customWidth="1"/>
    <col min="3824" max="3824" width="4.85546875" style="6" customWidth="1"/>
    <col min="3825" max="3825" width="5.7109375" style="6" customWidth="1"/>
    <col min="3826" max="3826" width="4.5703125" style="6" customWidth="1"/>
    <col min="3827" max="3827" width="55.28515625" style="6" customWidth="1"/>
    <col min="3828" max="3828" width="14.140625" style="6" customWidth="1"/>
    <col min="3829" max="3829" width="6.28515625" style="6" customWidth="1"/>
    <col min="3830" max="3830" width="8.85546875" style="6" customWidth="1"/>
    <col min="3831" max="3831" width="10.5703125" style="6" customWidth="1"/>
    <col min="3832" max="4077" width="11.5703125" style="6"/>
    <col min="4078" max="4078" width="5.7109375" style="6" customWidth="1"/>
    <col min="4079" max="4079" width="6.42578125" style="6" customWidth="1"/>
    <col min="4080" max="4080" width="4.85546875" style="6" customWidth="1"/>
    <col min="4081" max="4081" width="5.7109375" style="6" customWidth="1"/>
    <col min="4082" max="4082" width="4.5703125" style="6" customWidth="1"/>
    <col min="4083" max="4083" width="55.28515625" style="6" customWidth="1"/>
    <col min="4084" max="4084" width="14.140625" style="6" customWidth="1"/>
    <col min="4085" max="4085" width="6.28515625" style="6" customWidth="1"/>
    <col min="4086" max="4086" width="8.85546875" style="6" customWidth="1"/>
    <col min="4087" max="4087" width="10.5703125" style="6" customWidth="1"/>
    <col min="4088" max="4333" width="11.5703125" style="6"/>
    <col min="4334" max="4334" width="5.7109375" style="6" customWidth="1"/>
    <col min="4335" max="4335" width="6.42578125" style="6" customWidth="1"/>
    <col min="4336" max="4336" width="4.85546875" style="6" customWidth="1"/>
    <col min="4337" max="4337" width="5.7109375" style="6" customWidth="1"/>
    <col min="4338" max="4338" width="4.5703125" style="6" customWidth="1"/>
    <col min="4339" max="4339" width="55.28515625" style="6" customWidth="1"/>
    <col min="4340" max="4340" width="14.140625" style="6" customWidth="1"/>
    <col min="4341" max="4341" width="6.28515625" style="6" customWidth="1"/>
    <col min="4342" max="4342" width="8.85546875" style="6" customWidth="1"/>
    <col min="4343" max="4343" width="10.5703125" style="6" customWidth="1"/>
    <col min="4344" max="4589" width="11.5703125" style="6"/>
    <col min="4590" max="4590" width="5.7109375" style="6" customWidth="1"/>
    <col min="4591" max="4591" width="6.42578125" style="6" customWidth="1"/>
    <col min="4592" max="4592" width="4.85546875" style="6" customWidth="1"/>
    <col min="4593" max="4593" width="5.7109375" style="6" customWidth="1"/>
    <col min="4594" max="4594" width="4.5703125" style="6" customWidth="1"/>
    <col min="4595" max="4595" width="55.28515625" style="6" customWidth="1"/>
    <col min="4596" max="4596" width="14.140625" style="6" customWidth="1"/>
    <col min="4597" max="4597" width="6.28515625" style="6" customWidth="1"/>
    <col min="4598" max="4598" width="8.85546875" style="6" customWidth="1"/>
    <col min="4599" max="4599" width="10.5703125" style="6" customWidth="1"/>
    <col min="4600" max="4845" width="11.5703125" style="6"/>
    <col min="4846" max="4846" width="5.7109375" style="6" customWidth="1"/>
    <col min="4847" max="4847" width="6.42578125" style="6" customWidth="1"/>
    <col min="4848" max="4848" width="4.85546875" style="6" customWidth="1"/>
    <col min="4849" max="4849" width="5.7109375" style="6" customWidth="1"/>
    <col min="4850" max="4850" width="4.5703125" style="6" customWidth="1"/>
    <col min="4851" max="4851" width="55.28515625" style="6" customWidth="1"/>
    <col min="4852" max="4852" width="14.140625" style="6" customWidth="1"/>
    <col min="4853" max="4853" width="6.28515625" style="6" customWidth="1"/>
    <col min="4854" max="4854" width="8.85546875" style="6" customWidth="1"/>
    <col min="4855" max="4855" width="10.5703125" style="6" customWidth="1"/>
    <col min="4856" max="5101" width="11.5703125" style="6"/>
    <col min="5102" max="5102" width="5.7109375" style="6" customWidth="1"/>
    <col min="5103" max="5103" width="6.42578125" style="6" customWidth="1"/>
    <col min="5104" max="5104" width="4.85546875" style="6" customWidth="1"/>
    <col min="5105" max="5105" width="5.7109375" style="6" customWidth="1"/>
    <col min="5106" max="5106" width="4.5703125" style="6" customWidth="1"/>
    <col min="5107" max="5107" width="55.28515625" style="6" customWidth="1"/>
    <col min="5108" max="5108" width="14.140625" style="6" customWidth="1"/>
    <col min="5109" max="5109" width="6.28515625" style="6" customWidth="1"/>
    <col min="5110" max="5110" width="8.85546875" style="6" customWidth="1"/>
    <col min="5111" max="5111" width="10.5703125" style="6" customWidth="1"/>
    <col min="5112" max="5357" width="11.5703125" style="6"/>
    <col min="5358" max="5358" width="5.7109375" style="6" customWidth="1"/>
    <col min="5359" max="5359" width="6.42578125" style="6" customWidth="1"/>
    <col min="5360" max="5360" width="4.85546875" style="6" customWidth="1"/>
    <col min="5361" max="5361" width="5.7109375" style="6" customWidth="1"/>
    <col min="5362" max="5362" width="4.5703125" style="6" customWidth="1"/>
    <col min="5363" max="5363" width="55.28515625" style="6" customWidth="1"/>
    <col min="5364" max="5364" width="14.140625" style="6" customWidth="1"/>
    <col min="5365" max="5365" width="6.28515625" style="6" customWidth="1"/>
    <col min="5366" max="5366" width="8.85546875" style="6" customWidth="1"/>
    <col min="5367" max="5367" width="10.5703125" style="6" customWidth="1"/>
    <col min="5368" max="5613" width="11.5703125" style="6"/>
    <col min="5614" max="5614" width="5.7109375" style="6" customWidth="1"/>
    <col min="5615" max="5615" width="6.42578125" style="6" customWidth="1"/>
    <col min="5616" max="5616" width="4.85546875" style="6" customWidth="1"/>
    <col min="5617" max="5617" width="5.7109375" style="6" customWidth="1"/>
    <col min="5618" max="5618" width="4.5703125" style="6" customWidth="1"/>
    <col min="5619" max="5619" width="55.28515625" style="6" customWidth="1"/>
    <col min="5620" max="5620" width="14.140625" style="6" customWidth="1"/>
    <col min="5621" max="5621" width="6.28515625" style="6" customWidth="1"/>
    <col min="5622" max="5622" width="8.85546875" style="6" customWidth="1"/>
    <col min="5623" max="5623" width="10.5703125" style="6" customWidth="1"/>
    <col min="5624" max="5869" width="11.5703125" style="6"/>
    <col min="5870" max="5870" width="5.7109375" style="6" customWidth="1"/>
    <col min="5871" max="5871" width="6.42578125" style="6" customWidth="1"/>
    <col min="5872" max="5872" width="4.85546875" style="6" customWidth="1"/>
    <col min="5873" max="5873" width="5.7109375" style="6" customWidth="1"/>
    <col min="5874" max="5874" width="4.5703125" style="6" customWidth="1"/>
    <col min="5875" max="5875" width="55.28515625" style="6" customWidth="1"/>
    <col min="5876" max="5876" width="14.140625" style="6" customWidth="1"/>
    <col min="5877" max="5877" width="6.28515625" style="6" customWidth="1"/>
    <col min="5878" max="5878" width="8.85546875" style="6" customWidth="1"/>
    <col min="5879" max="5879" width="10.5703125" style="6" customWidth="1"/>
    <col min="5880" max="6125" width="11.5703125" style="6"/>
    <col min="6126" max="6126" width="5.7109375" style="6" customWidth="1"/>
    <col min="6127" max="6127" width="6.42578125" style="6" customWidth="1"/>
    <col min="6128" max="6128" width="4.85546875" style="6" customWidth="1"/>
    <col min="6129" max="6129" width="5.7109375" style="6" customWidth="1"/>
    <col min="6130" max="6130" width="4.5703125" style="6" customWidth="1"/>
    <col min="6131" max="6131" width="55.28515625" style="6" customWidth="1"/>
    <col min="6132" max="6132" width="14.140625" style="6" customWidth="1"/>
    <col min="6133" max="6133" width="6.28515625" style="6" customWidth="1"/>
    <col min="6134" max="6134" width="8.85546875" style="6" customWidth="1"/>
    <col min="6135" max="6135" width="10.5703125" style="6" customWidth="1"/>
    <col min="6136" max="6381" width="11.5703125" style="6"/>
    <col min="6382" max="6382" width="5.7109375" style="6" customWidth="1"/>
    <col min="6383" max="6383" width="6.42578125" style="6" customWidth="1"/>
    <col min="6384" max="6384" width="4.85546875" style="6" customWidth="1"/>
    <col min="6385" max="6385" width="5.7109375" style="6" customWidth="1"/>
    <col min="6386" max="6386" width="4.5703125" style="6" customWidth="1"/>
    <col min="6387" max="6387" width="55.28515625" style="6" customWidth="1"/>
    <col min="6388" max="6388" width="14.140625" style="6" customWidth="1"/>
    <col min="6389" max="6389" width="6.28515625" style="6" customWidth="1"/>
    <col min="6390" max="6390" width="8.85546875" style="6" customWidth="1"/>
    <col min="6391" max="6391" width="10.5703125" style="6" customWidth="1"/>
    <col min="6392" max="6637" width="11.5703125" style="6"/>
    <col min="6638" max="6638" width="5.7109375" style="6" customWidth="1"/>
    <col min="6639" max="6639" width="6.42578125" style="6" customWidth="1"/>
    <col min="6640" max="6640" width="4.85546875" style="6" customWidth="1"/>
    <col min="6641" max="6641" width="5.7109375" style="6" customWidth="1"/>
    <col min="6642" max="6642" width="4.5703125" style="6" customWidth="1"/>
    <col min="6643" max="6643" width="55.28515625" style="6" customWidth="1"/>
    <col min="6644" max="6644" width="14.140625" style="6" customWidth="1"/>
    <col min="6645" max="6645" width="6.28515625" style="6" customWidth="1"/>
    <col min="6646" max="6646" width="8.85546875" style="6" customWidth="1"/>
    <col min="6647" max="6647" width="10.5703125" style="6" customWidth="1"/>
    <col min="6648" max="6893" width="11.5703125" style="6"/>
    <col min="6894" max="6894" width="5.7109375" style="6" customWidth="1"/>
    <col min="6895" max="6895" width="6.42578125" style="6" customWidth="1"/>
    <col min="6896" max="6896" width="4.85546875" style="6" customWidth="1"/>
    <col min="6897" max="6897" width="5.7109375" style="6" customWidth="1"/>
    <col min="6898" max="6898" width="4.5703125" style="6" customWidth="1"/>
    <col min="6899" max="6899" width="55.28515625" style="6" customWidth="1"/>
    <col min="6900" max="6900" width="14.140625" style="6" customWidth="1"/>
    <col min="6901" max="6901" width="6.28515625" style="6" customWidth="1"/>
    <col min="6902" max="6902" width="8.85546875" style="6" customWidth="1"/>
    <col min="6903" max="6903" width="10.5703125" style="6" customWidth="1"/>
    <col min="6904" max="7149" width="11.5703125" style="6"/>
    <col min="7150" max="7150" width="5.7109375" style="6" customWidth="1"/>
    <col min="7151" max="7151" width="6.42578125" style="6" customWidth="1"/>
    <col min="7152" max="7152" width="4.85546875" style="6" customWidth="1"/>
    <col min="7153" max="7153" width="5.7109375" style="6" customWidth="1"/>
    <col min="7154" max="7154" width="4.5703125" style="6" customWidth="1"/>
    <col min="7155" max="7155" width="55.28515625" style="6" customWidth="1"/>
    <col min="7156" max="7156" width="14.140625" style="6" customWidth="1"/>
    <col min="7157" max="7157" width="6.28515625" style="6" customWidth="1"/>
    <col min="7158" max="7158" width="8.85546875" style="6" customWidth="1"/>
    <col min="7159" max="7159" width="10.5703125" style="6" customWidth="1"/>
    <col min="7160" max="7405" width="11.5703125" style="6"/>
    <col min="7406" max="7406" width="5.7109375" style="6" customWidth="1"/>
    <col min="7407" max="7407" width="6.42578125" style="6" customWidth="1"/>
    <col min="7408" max="7408" width="4.85546875" style="6" customWidth="1"/>
    <col min="7409" max="7409" width="5.7109375" style="6" customWidth="1"/>
    <col min="7410" max="7410" width="4.5703125" style="6" customWidth="1"/>
    <col min="7411" max="7411" width="55.28515625" style="6" customWidth="1"/>
    <col min="7412" max="7412" width="14.140625" style="6" customWidth="1"/>
    <col min="7413" max="7413" width="6.28515625" style="6" customWidth="1"/>
    <col min="7414" max="7414" width="8.85546875" style="6" customWidth="1"/>
    <col min="7415" max="7415" width="10.5703125" style="6" customWidth="1"/>
    <col min="7416" max="7661" width="11.5703125" style="6"/>
    <col min="7662" max="7662" width="5.7109375" style="6" customWidth="1"/>
    <col min="7663" max="7663" width="6.42578125" style="6" customWidth="1"/>
    <col min="7664" max="7664" width="4.85546875" style="6" customWidth="1"/>
    <col min="7665" max="7665" width="5.7109375" style="6" customWidth="1"/>
    <col min="7666" max="7666" width="4.5703125" style="6" customWidth="1"/>
    <col min="7667" max="7667" width="55.28515625" style="6" customWidth="1"/>
    <col min="7668" max="7668" width="14.140625" style="6" customWidth="1"/>
    <col min="7669" max="7669" width="6.28515625" style="6" customWidth="1"/>
    <col min="7670" max="7670" width="8.85546875" style="6" customWidth="1"/>
    <col min="7671" max="7671" width="10.5703125" style="6" customWidth="1"/>
    <col min="7672" max="7917" width="11.5703125" style="6"/>
    <col min="7918" max="7918" width="5.7109375" style="6" customWidth="1"/>
    <col min="7919" max="7919" width="6.42578125" style="6" customWidth="1"/>
    <col min="7920" max="7920" width="4.85546875" style="6" customWidth="1"/>
    <col min="7921" max="7921" width="5.7109375" style="6" customWidth="1"/>
    <col min="7922" max="7922" width="4.5703125" style="6" customWidth="1"/>
    <col min="7923" max="7923" width="55.28515625" style="6" customWidth="1"/>
    <col min="7924" max="7924" width="14.140625" style="6" customWidth="1"/>
    <col min="7925" max="7925" width="6.28515625" style="6" customWidth="1"/>
    <col min="7926" max="7926" width="8.85546875" style="6" customWidth="1"/>
    <col min="7927" max="7927" width="10.5703125" style="6" customWidth="1"/>
    <col min="7928" max="8173" width="11.5703125" style="6"/>
    <col min="8174" max="8174" width="5.7109375" style="6" customWidth="1"/>
    <col min="8175" max="8175" width="6.42578125" style="6" customWidth="1"/>
    <col min="8176" max="8176" width="4.85546875" style="6" customWidth="1"/>
    <col min="8177" max="8177" width="5.7109375" style="6" customWidth="1"/>
    <col min="8178" max="8178" width="4.5703125" style="6" customWidth="1"/>
    <col min="8179" max="8179" width="55.28515625" style="6" customWidth="1"/>
    <col min="8180" max="8180" width="14.140625" style="6" customWidth="1"/>
    <col min="8181" max="8181" width="6.28515625" style="6" customWidth="1"/>
    <col min="8182" max="8182" width="8.85546875" style="6" customWidth="1"/>
    <col min="8183" max="8183" width="10.5703125" style="6" customWidth="1"/>
    <col min="8184" max="8429" width="11.5703125" style="6"/>
    <col min="8430" max="8430" width="5.7109375" style="6" customWidth="1"/>
    <col min="8431" max="8431" width="6.42578125" style="6" customWidth="1"/>
    <col min="8432" max="8432" width="4.85546875" style="6" customWidth="1"/>
    <col min="8433" max="8433" width="5.7109375" style="6" customWidth="1"/>
    <col min="8434" max="8434" width="4.5703125" style="6" customWidth="1"/>
    <col min="8435" max="8435" width="55.28515625" style="6" customWidth="1"/>
    <col min="8436" max="8436" width="14.140625" style="6" customWidth="1"/>
    <col min="8437" max="8437" width="6.28515625" style="6" customWidth="1"/>
    <col min="8438" max="8438" width="8.85546875" style="6" customWidth="1"/>
    <col min="8439" max="8439" width="10.5703125" style="6" customWidth="1"/>
    <col min="8440" max="8685" width="11.5703125" style="6"/>
    <col min="8686" max="8686" width="5.7109375" style="6" customWidth="1"/>
    <col min="8687" max="8687" width="6.42578125" style="6" customWidth="1"/>
    <col min="8688" max="8688" width="4.85546875" style="6" customWidth="1"/>
    <col min="8689" max="8689" width="5.7109375" style="6" customWidth="1"/>
    <col min="8690" max="8690" width="4.5703125" style="6" customWidth="1"/>
    <col min="8691" max="8691" width="55.28515625" style="6" customWidth="1"/>
    <col min="8692" max="8692" width="14.140625" style="6" customWidth="1"/>
    <col min="8693" max="8693" width="6.28515625" style="6" customWidth="1"/>
    <col min="8694" max="8694" width="8.85546875" style="6" customWidth="1"/>
    <col min="8695" max="8695" width="10.5703125" style="6" customWidth="1"/>
    <col min="8696" max="8941" width="11.5703125" style="6"/>
    <col min="8942" max="8942" width="5.7109375" style="6" customWidth="1"/>
    <col min="8943" max="8943" width="6.42578125" style="6" customWidth="1"/>
    <col min="8944" max="8944" width="4.85546875" style="6" customWidth="1"/>
    <col min="8945" max="8945" width="5.7109375" style="6" customWidth="1"/>
    <col min="8946" max="8946" width="4.5703125" style="6" customWidth="1"/>
    <col min="8947" max="8947" width="55.28515625" style="6" customWidth="1"/>
    <col min="8948" max="8948" width="14.140625" style="6" customWidth="1"/>
    <col min="8949" max="8949" width="6.28515625" style="6" customWidth="1"/>
    <col min="8950" max="8950" width="8.85546875" style="6" customWidth="1"/>
    <col min="8951" max="8951" width="10.5703125" style="6" customWidth="1"/>
    <col min="8952" max="9197" width="11.5703125" style="6"/>
    <col min="9198" max="9198" width="5.7109375" style="6" customWidth="1"/>
    <col min="9199" max="9199" width="6.42578125" style="6" customWidth="1"/>
    <col min="9200" max="9200" width="4.85546875" style="6" customWidth="1"/>
    <col min="9201" max="9201" width="5.7109375" style="6" customWidth="1"/>
    <col min="9202" max="9202" width="4.5703125" style="6" customWidth="1"/>
    <col min="9203" max="9203" width="55.28515625" style="6" customWidth="1"/>
    <col min="9204" max="9204" width="14.140625" style="6" customWidth="1"/>
    <col min="9205" max="9205" width="6.28515625" style="6" customWidth="1"/>
    <col min="9206" max="9206" width="8.85546875" style="6" customWidth="1"/>
    <col min="9207" max="9207" width="10.5703125" style="6" customWidth="1"/>
    <col min="9208" max="9453" width="11.5703125" style="6"/>
    <col min="9454" max="9454" width="5.7109375" style="6" customWidth="1"/>
    <col min="9455" max="9455" width="6.42578125" style="6" customWidth="1"/>
    <col min="9456" max="9456" width="4.85546875" style="6" customWidth="1"/>
    <col min="9457" max="9457" width="5.7109375" style="6" customWidth="1"/>
    <col min="9458" max="9458" width="4.5703125" style="6" customWidth="1"/>
    <col min="9459" max="9459" width="55.28515625" style="6" customWidth="1"/>
    <col min="9460" max="9460" width="14.140625" style="6" customWidth="1"/>
    <col min="9461" max="9461" width="6.28515625" style="6" customWidth="1"/>
    <col min="9462" max="9462" width="8.85546875" style="6" customWidth="1"/>
    <col min="9463" max="9463" width="10.5703125" style="6" customWidth="1"/>
    <col min="9464" max="9709" width="11.5703125" style="6"/>
    <col min="9710" max="9710" width="5.7109375" style="6" customWidth="1"/>
    <col min="9711" max="9711" width="6.42578125" style="6" customWidth="1"/>
    <col min="9712" max="9712" width="4.85546875" style="6" customWidth="1"/>
    <col min="9713" max="9713" width="5.7109375" style="6" customWidth="1"/>
    <col min="9714" max="9714" width="4.5703125" style="6" customWidth="1"/>
    <col min="9715" max="9715" width="55.28515625" style="6" customWidth="1"/>
    <col min="9716" max="9716" width="14.140625" style="6" customWidth="1"/>
    <col min="9717" max="9717" width="6.28515625" style="6" customWidth="1"/>
    <col min="9718" max="9718" width="8.85546875" style="6" customWidth="1"/>
    <col min="9719" max="9719" width="10.5703125" style="6" customWidth="1"/>
    <col min="9720" max="9965" width="11.5703125" style="6"/>
    <col min="9966" max="9966" width="5.7109375" style="6" customWidth="1"/>
    <col min="9967" max="9967" width="6.42578125" style="6" customWidth="1"/>
    <col min="9968" max="9968" width="4.85546875" style="6" customWidth="1"/>
    <col min="9969" max="9969" width="5.7109375" style="6" customWidth="1"/>
    <col min="9970" max="9970" width="4.5703125" style="6" customWidth="1"/>
    <col min="9971" max="9971" width="55.28515625" style="6" customWidth="1"/>
    <col min="9972" max="9972" width="14.140625" style="6" customWidth="1"/>
    <col min="9973" max="9973" width="6.28515625" style="6" customWidth="1"/>
    <col min="9974" max="9974" width="8.85546875" style="6" customWidth="1"/>
    <col min="9975" max="9975" width="10.5703125" style="6" customWidth="1"/>
    <col min="9976" max="10221" width="11.5703125" style="6"/>
    <col min="10222" max="10222" width="5.7109375" style="6" customWidth="1"/>
    <col min="10223" max="10223" width="6.42578125" style="6" customWidth="1"/>
    <col min="10224" max="10224" width="4.85546875" style="6" customWidth="1"/>
    <col min="10225" max="10225" width="5.7109375" style="6" customWidth="1"/>
    <col min="10226" max="10226" width="4.5703125" style="6" customWidth="1"/>
    <col min="10227" max="10227" width="55.28515625" style="6" customWidth="1"/>
    <col min="10228" max="10228" width="14.140625" style="6" customWidth="1"/>
    <col min="10229" max="10229" width="6.28515625" style="6" customWidth="1"/>
    <col min="10230" max="10230" width="8.85546875" style="6" customWidth="1"/>
    <col min="10231" max="10231" width="10.5703125" style="6" customWidth="1"/>
    <col min="10232" max="10477" width="11.5703125" style="6"/>
    <col min="10478" max="10478" width="5.7109375" style="6" customWidth="1"/>
    <col min="10479" max="10479" width="6.42578125" style="6" customWidth="1"/>
    <col min="10480" max="10480" width="4.85546875" style="6" customWidth="1"/>
    <col min="10481" max="10481" width="5.7109375" style="6" customWidth="1"/>
    <col min="10482" max="10482" width="4.5703125" style="6" customWidth="1"/>
    <col min="10483" max="10483" width="55.28515625" style="6" customWidth="1"/>
    <col min="10484" max="10484" width="14.140625" style="6" customWidth="1"/>
    <col min="10485" max="10485" width="6.28515625" style="6" customWidth="1"/>
    <col min="10486" max="10486" width="8.85546875" style="6" customWidth="1"/>
    <col min="10487" max="10487" width="10.5703125" style="6" customWidth="1"/>
    <col min="10488" max="10733" width="11.5703125" style="6"/>
    <col min="10734" max="10734" width="5.7109375" style="6" customWidth="1"/>
    <col min="10735" max="10735" width="6.42578125" style="6" customWidth="1"/>
    <col min="10736" max="10736" width="4.85546875" style="6" customWidth="1"/>
    <col min="10737" max="10737" width="5.7109375" style="6" customWidth="1"/>
    <col min="10738" max="10738" width="4.5703125" style="6" customWidth="1"/>
    <col min="10739" max="10739" width="55.28515625" style="6" customWidth="1"/>
    <col min="10740" max="10740" width="14.140625" style="6" customWidth="1"/>
    <col min="10741" max="10741" width="6.28515625" style="6" customWidth="1"/>
    <col min="10742" max="10742" width="8.85546875" style="6" customWidth="1"/>
    <col min="10743" max="10743" width="10.5703125" style="6" customWidth="1"/>
    <col min="10744" max="10989" width="11.5703125" style="6"/>
    <col min="10990" max="10990" width="5.7109375" style="6" customWidth="1"/>
    <col min="10991" max="10991" width="6.42578125" style="6" customWidth="1"/>
    <col min="10992" max="10992" width="4.85546875" style="6" customWidth="1"/>
    <col min="10993" max="10993" width="5.7109375" style="6" customWidth="1"/>
    <col min="10994" max="10994" width="4.5703125" style="6" customWidth="1"/>
    <col min="10995" max="10995" width="55.28515625" style="6" customWidth="1"/>
    <col min="10996" max="10996" width="14.140625" style="6" customWidth="1"/>
    <col min="10997" max="10997" width="6.28515625" style="6" customWidth="1"/>
    <col min="10998" max="10998" width="8.85546875" style="6" customWidth="1"/>
    <col min="10999" max="10999" width="10.5703125" style="6" customWidth="1"/>
    <col min="11000" max="11245" width="11.5703125" style="6"/>
    <col min="11246" max="11246" width="5.7109375" style="6" customWidth="1"/>
    <col min="11247" max="11247" width="6.42578125" style="6" customWidth="1"/>
    <col min="11248" max="11248" width="4.85546875" style="6" customWidth="1"/>
    <col min="11249" max="11249" width="5.7109375" style="6" customWidth="1"/>
    <col min="11250" max="11250" width="4.5703125" style="6" customWidth="1"/>
    <col min="11251" max="11251" width="55.28515625" style="6" customWidth="1"/>
    <col min="11252" max="11252" width="14.140625" style="6" customWidth="1"/>
    <col min="11253" max="11253" width="6.28515625" style="6" customWidth="1"/>
    <col min="11254" max="11254" width="8.85546875" style="6" customWidth="1"/>
    <col min="11255" max="11255" width="10.5703125" style="6" customWidth="1"/>
    <col min="11256" max="11501" width="11.5703125" style="6"/>
    <col min="11502" max="11502" width="5.7109375" style="6" customWidth="1"/>
    <col min="11503" max="11503" width="6.42578125" style="6" customWidth="1"/>
    <col min="11504" max="11504" width="4.85546875" style="6" customWidth="1"/>
    <col min="11505" max="11505" width="5.7109375" style="6" customWidth="1"/>
    <col min="11506" max="11506" width="4.5703125" style="6" customWidth="1"/>
    <col min="11507" max="11507" width="55.28515625" style="6" customWidth="1"/>
    <col min="11508" max="11508" width="14.140625" style="6" customWidth="1"/>
    <col min="11509" max="11509" width="6.28515625" style="6" customWidth="1"/>
    <col min="11510" max="11510" width="8.85546875" style="6" customWidth="1"/>
    <col min="11511" max="11511" width="10.5703125" style="6" customWidth="1"/>
    <col min="11512" max="11757" width="11.5703125" style="6"/>
    <col min="11758" max="11758" width="5.7109375" style="6" customWidth="1"/>
    <col min="11759" max="11759" width="6.42578125" style="6" customWidth="1"/>
    <col min="11760" max="11760" width="4.85546875" style="6" customWidth="1"/>
    <col min="11761" max="11761" width="5.7109375" style="6" customWidth="1"/>
    <col min="11762" max="11762" width="4.5703125" style="6" customWidth="1"/>
    <col min="11763" max="11763" width="55.28515625" style="6" customWidth="1"/>
    <col min="11764" max="11764" width="14.140625" style="6" customWidth="1"/>
    <col min="11765" max="11765" width="6.28515625" style="6" customWidth="1"/>
    <col min="11766" max="11766" width="8.85546875" style="6" customWidth="1"/>
    <col min="11767" max="11767" width="10.5703125" style="6" customWidth="1"/>
    <col min="11768" max="12013" width="11.5703125" style="6"/>
    <col min="12014" max="12014" width="5.7109375" style="6" customWidth="1"/>
    <col min="12015" max="12015" width="6.42578125" style="6" customWidth="1"/>
    <col min="12016" max="12016" width="4.85546875" style="6" customWidth="1"/>
    <col min="12017" max="12017" width="5.7109375" style="6" customWidth="1"/>
    <col min="12018" max="12018" width="4.5703125" style="6" customWidth="1"/>
    <col min="12019" max="12019" width="55.28515625" style="6" customWidth="1"/>
    <col min="12020" max="12020" width="14.140625" style="6" customWidth="1"/>
    <col min="12021" max="12021" width="6.28515625" style="6" customWidth="1"/>
    <col min="12022" max="12022" width="8.85546875" style="6" customWidth="1"/>
    <col min="12023" max="12023" width="10.5703125" style="6" customWidth="1"/>
    <col min="12024" max="12269" width="11.5703125" style="6"/>
    <col min="12270" max="12270" width="5.7109375" style="6" customWidth="1"/>
    <col min="12271" max="12271" width="6.42578125" style="6" customWidth="1"/>
    <col min="12272" max="12272" width="4.85546875" style="6" customWidth="1"/>
    <col min="12273" max="12273" width="5.7109375" style="6" customWidth="1"/>
    <col min="12274" max="12274" width="4.5703125" style="6" customWidth="1"/>
    <col min="12275" max="12275" width="55.28515625" style="6" customWidth="1"/>
    <col min="12276" max="12276" width="14.140625" style="6" customWidth="1"/>
    <col min="12277" max="12277" width="6.28515625" style="6" customWidth="1"/>
    <col min="12278" max="12278" width="8.85546875" style="6" customWidth="1"/>
    <col min="12279" max="12279" width="10.5703125" style="6" customWidth="1"/>
    <col min="12280" max="12525" width="11.5703125" style="6"/>
    <col min="12526" max="12526" width="5.7109375" style="6" customWidth="1"/>
    <col min="12527" max="12527" width="6.42578125" style="6" customWidth="1"/>
    <col min="12528" max="12528" width="4.85546875" style="6" customWidth="1"/>
    <col min="12529" max="12529" width="5.7109375" style="6" customWidth="1"/>
    <col min="12530" max="12530" width="4.5703125" style="6" customWidth="1"/>
    <col min="12531" max="12531" width="55.28515625" style="6" customWidth="1"/>
    <col min="12532" max="12532" width="14.140625" style="6" customWidth="1"/>
    <col min="12533" max="12533" width="6.28515625" style="6" customWidth="1"/>
    <col min="12534" max="12534" width="8.85546875" style="6" customWidth="1"/>
    <col min="12535" max="12535" width="10.5703125" style="6" customWidth="1"/>
    <col min="12536" max="12781" width="11.5703125" style="6"/>
    <col min="12782" max="12782" width="5.7109375" style="6" customWidth="1"/>
    <col min="12783" max="12783" width="6.42578125" style="6" customWidth="1"/>
    <col min="12784" max="12784" width="4.85546875" style="6" customWidth="1"/>
    <col min="12785" max="12785" width="5.7109375" style="6" customWidth="1"/>
    <col min="12786" max="12786" width="4.5703125" style="6" customWidth="1"/>
    <col min="12787" max="12787" width="55.28515625" style="6" customWidth="1"/>
    <col min="12788" max="12788" width="14.140625" style="6" customWidth="1"/>
    <col min="12789" max="12789" width="6.28515625" style="6" customWidth="1"/>
    <col min="12790" max="12790" width="8.85546875" style="6" customWidth="1"/>
    <col min="12791" max="12791" width="10.5703125" style="6" customWidth="1"/>
    <col min="12792" max="13037" width="11.5703125" style="6"/>
    <col min="13038" max="13038" width="5.7109375" style="6" customWidth="1"/>
    <col min="13039" max="13039" width="6.42578125" style="6" customWidth="1"/>
    <col min="13040" max="13040" width="4.85546875" style="6" customWidth="1"/>
    <col min="13041" max="13041" width="5.7109375" style="6" customWidth="1"/>
    <col min="13042" max="13042" width="4.5703125" style="6" customWidth="1"/>
    <col min="13043" max="13043" width="55.28515625" style="6" customWidth="1"/>
    <col min="13044" max="13044" width="14.140625" style="6" customWidth="1"/>
    <col min="13045" max="13045" width="6.28515625" style="6" customWidth="1"/>
    <col min="13046" max="13046" width="8.85546875" style="6" customWidth="1"/>
    <col min="13047" max="13047" width="10.5703125" style="6" customWidth="1"/>
    <col min="13048" max="13293" width="11.5703125" style="6"/>
    <col min="13294" max="13294" width="5.7109375" style="6" customWidth="1"/>
    <col min="13295" max="13295" width="6.42578125" style="6" customWidth="1"/>
    <col min="13296" max="13296" width="4.85546875" style="6" customWidth="1"/>
    <col min="13297" max="13297" width="5.7109375" style="6" customWidth="1"/>
    <col min="13298" max="13298" width="4.5703125" style="6" customWidth="1"/>
    <col min="13299" max="13299" width="55.28515625" style="6" customWidth="1"/>
    <col min="13300" max="13300" width="14.140625" style="6" customWidth="1"/>
    <col min="13301" max="13301" width="6.28515625" style="6" customWidth="1"/>
    <col min="13302" max="13302" width="8.85546875" style="6" customWidth="1"/>
    <col min="13303" max="13303" width="10.5703125" style="6" customWidth="1"/>
    <col min="13304" max="13549" width="11.5703125" style="6"/>
    <col min="13550" max="13550" width="5.7109375" style="6" customWidth="1"/>
    <col min="13551" max="13551" width="6.42578125" style="6" customWidth="1"/>
    <col min="13552" max="13552" width="4.85546875" style="6" customWidth="1"/>
    <col min="13553" max="13553" width="5.7109375" style="6" customWidth="1"/>
    <col min="13554" max="13554" width="4.5703125" style="6" customWidth="1"/>
    <col min="13555" max="13555" width="55.28515625" style="6" customWidth="1"/>
    <col min="13556" max="13556" width="14.140625" style="6" customWidth="1"/>
    <col min="13557" max="13557" width="6.28515625" style="6" customWidth="1"/>
    <col min="13558" max="13558" width="8.85546875" style="6" customWidth="1"/>
    <col min="13559" max="13559" width="10.5703125" style="6" customWidth="1"/>
    <col min="13560" max="13805" width="11.5703125" style="6"/>
    <col min="13806" max="13806" width="5.7109375" style="6" customWidth="1"/>
    <col min="13807" max="13807" width="6.42578125" style="6" customWidth="1"/>
    <col min="13808" max="13808" width="4.85546875" style="6" customWidth="1"/>
    <col min="13809" max="13809" width="5.7109375" style="6" customWidth="1"/>
    <col min="13810" max="13810" width="4.5703125" style="6" customWidth="1"/>
    <col min="13811" max="13811" width="55.28515625" style="6" customWidth="1"/>
    <col min="13812" max="13812" width="14.140625" style="6" customWidth="1"/>
    <col min="13813" max="13813" width="6.28515625" style="6" customWidth="1"/>
    <col min="13814" max="13814" width="8.85546875" style="6" customWidth="1"/>
    <col min="13815" max="13815" width="10.5703125" style="6" customWidth="1"/>
    <col min="13816" max="14061" width="11.5703125" style="6"/>
    <col min="14062" max="14062" width="5.7109375" style="6" customWidth="1"/>
    <col min="14063" max="14063" width="6.42578125" style="6" customWidth="1"/>
    <col min="14064" max="14064" width="4.85546875" style="6" customWidth="1"/>
    <col min="14065" max="14065" width="5.7109375" style="6" customWidth="1"/>
    <col min="14066" max="14066" width="4.5703125" style="6" customWidth="1"/>
    <col min="14067" max="14067" width="55.28515625" style="6" customWidth="1"/>
    <col min="14068" max="14068" width="14.140625" style="6" customWidth="1"/>
    <col min="14069" max="14069" width="6.28515625" style="6" customWidth="1"/>
    <col min="14070" max="14070" width="8.85546875" style="6" customWidth="1"/>
    <col min="14071" max="14071" width="10.5703125" style="6" customWidth="1"/>
    <col min="14072" max="14317" width="11.5703125" style="6"/>
    <col min="14318" max="14318" width="5.7109375" style="6" customWidth="1"/>
    <col min="14319" max="14319" width="6.42578125" style="6" customWidth="1"/>
    <col min="14320" max="14320" width="4.85546875" style="6" customWidth="1"/>
    <col min="14321" max="14321" width="5.7109375" style="6" customWidth="1"/>
    <col min="14322" max="14322" width="4.5703125" style="6" customWidth="1"/>
    <col min="14323" max="14323" width="55.28515625" style="6" customWidth="1"/>
    <col min="14324" max="14324" width="14.140625" style="6" customWidth="1"/>
    <col min="14325" max="14325" width="6.28515625" style="6" customWidth="1"/>
    <col min="14326" max="14326" width="8.85546875" style="6" customWidth="1"/>
    <col min="14327" max="14327" width="10.5703125" style="6" customWidth="1"/>
    <col min="14328" max="14573" width="11.5703125" style="6"/>
    <col min="14574" max="14574" width="5.7109375" style="6" customWidth="1"/>
    <col min="14575" max="14575" width="6.42578125" style="6" customWidth="1"/>
    <col min="14576" max="14576" width="4.85546875" style="6" customWidth="1"/>
    <col min="14577" max="14577" width="5.7109375" style="6" customWidth="1"/>
    <col min="14578" max="14578" width="4.5703125" style="6" customWidth="1"/>
    <col min="14579" max="14579" width="55.28515625" style="6" customWidth="1"/>
    <col min="14580" max="14580" width="14.140625" style="6" customWidth="1"/>
    <col min="14581" max="14581" width="6.28515625" style="6" customWidth="1"/>
    <col min="14582" max="14582" width="8.85546875" style="6" customWidth="1"/>
    <col min="14583" max="14583" width="10.5703125" style="6" customWidth="1"/>
    <col min="14584" max="14829" width="11.5703125" style="6"/>
    <col min="14830" max="14830" width="5.7109375" style="6" customWidth="1"/>
    <col min="14831" max="14831" width="6.42578125" style="6" customWidth="1"/>
    <col min="14832" max="14832" width="4.85546875" style="6" customWidth="1"/>
    <col min="14833" max="14833" width="5.7109375" style="6" customWidth="1"/>
    <col min="14834" max="14834" width="4.5703125" style="6" customWidth="1"/>
    <col min="14835" max="14835" width="55.28515625" style="6" customWidth="1"/>
    <col min="14836" max="14836" width="14.140625" style="6" customWidth="1"/>
    <col min="14837" max="14837" width="6.28515625" style="6" customWidth="1"/>
    <col min="14838" max="14838" width="8.85546875" style="6" customWidth="1"/>
    <col min="14839" max="14839" width="10.5703125" style="6" customWidth="1"/>
    <col min="14840" max="15085" width="11.5703125" style="6"/>
    <col min="15086" max="15086" width="5.7109375" style="6" customWidth="1"/>
    <col min="15087" max="15087" width="6.42578125" style="6" customWidth="1"/>
    <col min="15088" max="15088" width="4.85546875" style="6" customWidth="1"/>
    <col min="15089" max="15089" width="5.7109375" style="6" customWidth="1"/>
    <col min="15090" max="15090" width="4.5703125" style="6" customWidth="1"/>
    <col min="15091" max="15091" width="55.28515625" style="6" customWidth="1"/>
    <col min="15092" max="15092" width="14.140625" style="6" customWidth="1"/>
    <col min="15093" max="15093" width="6.28515625" style="6" customWidth="1"/>
    <col min="15094" max="15094" width="8.85546875" style="6" customWidth="1"/>
    <col min="15095" max="15095" width="10.5703125" style="6" customWidth="1"/>
    <col min="15096" max="15341" width="11.5703125" style="6"/>
    <col min="15342" max="15342" width="5.7109375" style="6" customWidth="1"/>
    <col min="15343" max="15343" width="6.42578125" style="6" customWidth="1"/>
    <col min="15344" max="15344" width="4.85546875" style="6" customWidth="1"/>
    <col min="15345" max="15345" width="5.7109375" style="6" customWidth="1"/>
    <col min="15346" max="15346" width="4.5703125" style="6" customWidth="1"/>
    <col min="15347" max="15347" width="55.28515625" style="6" customWidth="1"/>
    <col min="15348" max="15348" width="14.140625" style="6" customWidth="1"/>
    <col min="15349" max="15349" width="6.28515625" style="6" customWidth="1"/>
    <col min="15350" max="15350" width="8.85546875" style="6" customWidth="1"/>
    <col min="15351" max="15351" width="10.5703125" style="6" customWidth="1"/>
    <col min="15352" max="15597" width="11.5703125" style="6"/>
    <col min="15598" max="15598" width="5.7109375" style="6" customWidth="1"/>
    <col min="15599" max="15599" width="6.42578125" style="6" customWidth="1"/>
    <col min="15600" max="15600" width="4.85546875" style="6" customWidth="1"/>
    <col min="15601" max="15601" width="5.7109375" style="6" customWidth="1"/>
    <col min="15602" max="15602" width="4.5703125" style="6" customWidth="1"/>
    <col min="15603" max="15603" width="55.28515625" style="6" customWidth="1"/>
    <col min="15604" max="15604" width="14.140625" style="6" customWidth="1"/>
    <col min="15605" max="15605" width="6.28515625" style="6" customWidth="1"/>
    <col min="15606" max="15606" width="8.85546875" style="6" customWidth="1"/>
    <col min="15607" max="15607" width="10.5703125" style="6" customWidth="1"/>
    <col min="15608" max="15853" width="11.5703125" style="6"/>
    <col min="15854" max="15854" width="5.7109375" style="6" customWidth="1"/>
    <col min="15855" max="15855" width="6.42578125" style="6" customWidth="1"/>
    <col min="15856" max="15856" width="4.85546875" style="6" customWidth="1"/>
    <col min="15857" max="15857" width="5.7109375" style="6" customWidth="1"/>
    <col min="15858" max="15858" width="4.5703125" style="6" customWidth="1"/>
    <col min="15859" max="15859" width="55.28515625" style="6" customWidth="1"/>
    <col min="15860" max="15860" width="14.140625" style="6" customWidth="1"/>
    <col min="15861" max="15861" width="6.28515625" style="6" customWidth="1"/>
    <col min="15862" max="15862" width="8.85546875" style="6" customWidth="1"/>
    <col min="15863" max="15863" width="10.5703125" style="6" customWidth="1"/>
    <col min="15864" max="16109" width="11.5703125" style="6"/>
    <col min="16110" max="16110" width="5.7109375" style="6" customWidth="1"/>
    <col min="16111" max="16111" width="6.42578125" style="6" customWidth="1"/>
    <col min="16112" max="16112" width="4.85546875" style="6" customWidth="1"/>
    <col min="16113" max="16113" width="5.7109375" style="6" customWidth="1"/>
    <col min="16114" max="16114" width="4.5703125" style="6" customWidth="1"/>
    <col min="16115" max="16115" width="55.28515625" style="6" customWidth="1"/>
    <col min="16116" max="16116" width="14.140625" style="6" customWidth="1"/>
    <col min="16117" max="16117" width="6.28515625" style="6" customWidth="1"/>
    <col min="16118" max="16118" width="8.85546875" style="6" customWidth="1"/>
    <col min="16119" max="16119" width="10.5703125" style="6" customWidth="1"/>
    <col min="16120" max="16384" width="11.5703125" style="6"/>
  </cols>
  <sheetData>
    <row r="3" spans="2:4" ht="18.75" customHeight="1" thickBot="1" x14ac:dyDescent="0.25">
      <c r="B3" s="140"/>
      <c r="C3" s="140"/>
    </row>
    <row r="4" spans="2:4" ht="45" customHeight="1" thickBot="1" x14ac:dyDescent="0.25">
      <c r="B4" s="145" t="s">
        <v>13</v>
      </c>
      <c r="C4" s="146"/>
      <c r="D4" s="147"/>
    </row>
    <row r="5" spans="2:4" ht="30" customHeight="1" thickBot="1" x14ac:dyDescent="0.25">
      <c r="B5" s="150" t="s">
        <v>380</v>
      </c>
      <c r="C5" s="151"/>
      <c r="D5" s="152"/>
    </row>
    <row r="6" spans="2:4" ht="17.25" customHeight="1" x14ac:dyDescent="0.2">
      <c r="B6" s="141" t="s">
        <v>0</v>
      </c>
      <c r="C6" s="143" t="s">
        <v>30</v>
      </c>
      <c r="D6" s="148" t="s">
        <v>9</v>
      </c>
    </row>
    <row r="7" spans="2:4" ht="28.9" customHeight="1" thickBot="1" x14ac:dyDescent="0.25">
      <c r="B7" s="142"/>
      <c r="C7" s="144"/>
      <c r="D7" s="149"/>
    </row>
    <row r="8" spans="2:4" ht="15" customHeight="1" x14ac:dyDescent="0.2">
      <c r="B8" s="18" t="s">
        <v>15</v>
      </c>
      <c r="C8" s="21" t="s">
        <v>28</v>
      </c>
      <c r="D8" s="85">
        <f>TER!H10</f>
        <v>0</v>
      </c>
    </row>
    <row r="9" spans="2:4" ht="15" customHeight="1" x14ac:dyDescent="0.2">
      <c r="B9" s="19" t="s">
        <v>31</v>
      </c>
      <c r="C9" s="12" t="s">
        <v>14</v>
      </c>
      <c r="D9" s="22">
        <f>TER!H127</f>
        <v>0</v>
      </c>
    </row>
    <row r="10" spans="2:4" ht="15" customHeight="1" x14ac:dyDescent="0.2">
      <c r="B10" s="20" t="s">
        <v>32</v>
      </c>
      <c r="C10" s="12" t="s">
        <v>196</v>
      </c>
      <c r="D10" s="84">
        <f>TER!H137</f>
        <v>0</v>
      </c>
    </row>
    <row r="11" spans="2:4" ht="15" customHeight="1" thickBot="1" x14ac:dyDescent="0.25">
      <c r="B11" s="20" t="s">
        <v>197</v>
      </c>
      <c r="C11" s="12" t="s">
        <v>201</v>
      </c>
      <c r="D11" s="22">
        <f>TER!H220</f>
        <v>0</v>
      </c>
    </row>
    <row r="12" spans="2:4" ht="15" customHeight="1" x14ac:dyDescent="0.2">
      <c r="B12" s="138" t="s">
        <v>38</v>
      </c>
      <c r="C12" s="139"/>
      <c r="D12" s="23">
        <f>SUM(D8:D11)</f>
        <v>0</v>
      </c>
    </row>
    <row r="13" spans="2:4" ht="15" customHeight="1" x14ac:dyDescent="0.2">
      <c r="B13" s="134" t="s">
        <v>33</v>
      </c>
      <c r="C13" s="135"/>
      <c r="D13" s="24">
        <f>ROUND(D12*23%,2)</f>
        <v>0</v>
      </c>
    </row>
    <row r="14" spans="2:4" ht="15" customHeight="1" thickBot="1" x14ac:dyDescent="0.25">
      <c r="B14" s="136" t="s">
        <v>39</v>
      </c>
      <c r="C14" s="137"/>
      <c r="D14" s="25">
        <f>D12+D13</f>
        <v>0</v>
      </c>
    </row>
    <row r="16" spans="2:4" x14ac:dyDescent="0.2">
      <c r="D16" s="7"/>
    </row>
  </sheetData>
  <sheetProtection selectLockedCells="1" selectUnlockedCells="1"/>
  <mergeCells count="9">
    <mergeCell ref="B13:C13"/>
    <mergeCell ref="B14:C14"/>
    <mergeCell ref="B12:C12"/>
    <mergeCell ref="B3:C3"/>
    <mergeCell ref="B6:B7"/>
    <mergeCell ref="C6:C7"/>
    <mergeCell ref="B4:D4"/>
    <mergeCell ref="D6:D7"/>
    <mergeCell ref="B5:D5"/>
  </mergeCells>
  <printOptions horizontalCentered="1"/>
  <pageMargins left="0.59055118110236227" right="0.39370078740157483" top="0.9055118110236221" bottom="0.86614173228346458" header="0.51181102362204722" footer="0.51181102362204722"/>
  <pageSetup paperSize="9" scale="31" firstPageNumber="2" fitToHeight="0" orientation="portrait" useFirstPageNumber="1" r:id="rId1"/>
  <headerFooter alignWithMargins="0">
    <oddHeader>&amp;CZaprojektowanie i wybudowanie drogi ekspresowej S3
Legnica (A4) - Lubawka, zadanie I od węzła Legnica II (bez węzła) do węzła Jawor II (z węzłem) o długości ok. 19,730 km
tj. od km 2+420,47 do km 22+150,00I</oddHeader>
    <oddFooter>&amp;CBUDYNEK TOALETY NA MOP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223"/>
  <sheetViews>
    <sheetView topLeftCell="A199" zoomScale="92" zoomScaleNormal="92" workbookViewId="0">
      <selection activeCell="B4" sqref="B4:H223"/>
    </sheetView>
  </sheetViews>
  <sheetFormatPr defaultColWidth="11.5703125" defaultRowHeight="12.75" x14ac:dyDescent="0.2"/>
  <cols>
    <col min="1" max="1" width="11.5703125" style="6"/>
    <col min="2" max="2" width="7.140625" style="5" customWidth="1"/>
    <col min="3" max="3" width="15.5703125" style="1" customWidth="1"/>
    <col min="4" max="4" width="54.28515625" style="3" customWidth="1"/>
    <col min="5" max="5" width="8.85546875" style="2" customWidth="1"/>
    <col min="6" max="6" width="10.5703125" style="4" customWidth="1"/>
    <col min="7" max="7" width="11.5703125" style="6"/>
    <col min="8" max="8" width="13.42578125" style="6" customWidth="1"/>
    <col min="9" max="241" width="11.5703125" style="6"/>
    <col min="242" max="242" width="5.7109375" style="6" customWidth="1"/>
    <col min="243" max="243" width="6.42578125" style="6" customWidth="1"/>
    <col min="244" max="244" width="4.85546875" style="6" customWidth="1"/>
    <col min="245" max="245" width="5.7109375" style="6" customWidth="1"/>
    <col min="246" max="246" width="4.5703125" style="6" customWidth="1"/>
    <col min="247" max="247" width="55.28515625" style="6" customWidth="1"/>
    <col min="248" max="248" width="14.140625" style="6" customWidth="1"/>
    <col min="249" max="249" width="6.28515625" style="6" customWidth="1"/>
    <col min="250" max="250" width="8.85546875" style="6" customWidth="1"/>
    <col min="251" max="251" width="10.5703125" style="6" customWidth="1"/>
    <col min="252" max="497" width="11.5703125" style="6"/>
    <col min="498" max="498" width="5.7109375" style="6" customWidth="1"/>
    <col min="499" max="499" width="6.42578125" style="6" customWidth="1"/>
    <col min="500" max="500" width="4.85546875" style="6" customWidth="1"/>
    <col min="501" max="501" width="5.7109375" style="6" customWidth="1"/>
    <col min="502" max="502" width="4.5703125" style="6" customWidth="1"/>
    <col min="503" max="503" width="55.28515625" style="6" customWidth="1"/>
    <col min="504" max="504" width="14.140625" style="6" customWidth="1"/>
    <col min="505" max="505" width="6.28515625" style="6" customWidth="1"/>
    <col min="506" max="506" width="8.85546875" style="6" customWidth="1"/>
    <col min="507" max="507" width="10.5703125" style="6" customWidth="1"/>
    <col min="508" max="753" width="11.5703125" style="6"/>
    <col min="754" max="754" width="5.7109375" style="6" customWidth="1"/>
    <col min="755" max="755" width="6.42578125" style="6" customWidth="1"/>
    <col min="756" max="756" width="4.85546875" style="6" customWidth="1"/>
    <col min="757" max="757" width="5.7109375" style="6" customWidth="1"/>
    <col min="758" max="758" width="4.5703125" style="6" customWidth="1"/>
    <col min="759" max="759" width="55.28515625" style="6" customWidth="1"/>
    <col min="760" max="760" width="14.140625" style="6" customWidth="1"/>
    <col min="761" max="761" width="6.28515625" style="6" customWidth="1"/>
    <col min="762" max="762" width="8.85546875" style="6" customWidth="1"/>
    <col min="763" max="763" width="10.5703125" style="6" customWidth="1"/>
    <col min="764" max="1009" width="11.5703125" style="6"/>
    <col min="1010" max="1010" width="5.7109375" style="6" customWidth="1"/>
    <col min="1011" max="1011" width="6.42578125" style="6" customWidth="1"/>
    <col min="1012" max="1012" width="4.85546875" style="6" customWidth="1"/>
    <col min="1013" max="1013" width="5.7109375" style="6" customWidth="1"/>
    <col min="1014" max="1014" width="4.5703125" style="6" customWidth="1"/>
    <col min="1015" max="1015" width="55.28515625" style="6" customWidth="1"/>
    <col min="1016" max="1016" width="14.140625" style="6" customWidth="1"/>
    <col min="1017" max="1017" width="6.28515625" style="6" customWidth="1"/>
    <col min="1018" max="1018" width="8.85546875" style="6" customWidth="1"/>
    <col min="1019" max="1019" width="10.5703125" style="6" customWidth="1"/>
    <col min="1020" max="1265" width="11.5703125" style="6"/>
    <col min="1266" max="1266" width="5.7109375" style="6" customWidth="1"/>
    <col min="1267" max="1267" width="6.42578125" style="6" customWidth="1"/>
    <col min="1268" max="1268" width="4.85546875" style="6" customWidth="1"/>
    <col min="1269" max="1269" width="5.7109375" style="6" customWidth="1"/>
    <col min="1270" max="1270" width="4.5703125" style="6" customWidth="1"/>
    <col min="1271" max="1271" width="55.28515625" style="6" customWidth="1"/>
    <col min="1272" max="1272" width="14.140625" style="6" customWidth="1"/>
    <col min="1273" max="1273" width="6.28515625" style="6" customWidth="1"/>
    <col min="1274" max="1274" width="8.85546875" style="6" customWidth="1"/>
    <col min="1275" max="1275" width="10.5703125" style="6" customWidth="1"/>
    <col min="1276" max="1521" width="11.5703125" style="6"/>
    <col min="1522" max="1522" width="5.7109375" style="6" customWidth="1"/>
    <col min="1523" max="1523" width="6.42578125" style="6" customWidth="1"/>
    <col min="1524" max="1524" width="4.85546875" style="6" customWidth="1"/>
    <col min="1525" max="1525" width="5.7109375" style="6" customWidth="1"/>
    <col min="1526" max="1526" width="4.5703125" style="6" customWidth="1"/>
    <col min="1527" max="1527" width="55.28515625" style="6" customWidth="1"/>
    <col min="1528" max="1528" width="14.140625" style="6" customWidth="1"/>
    <col min="1529" max="1529" width="6.28515625" style="6" customWidth="1"/>
    <col min="1530" max="1530" width="8.85546875" style="6" customWidth="1"/>
    <col min="1531" max="1531" width="10.5703125" style="6" customWidth="1"/>
    <col min="1532" max="1777" width="11.5703125" style="6"/>
    <col min="1778" max="1778" width="5.7109375" style="6" customWidth="1"/>
    <col min="1779" max="1779" width="6.42578125" style="6" customWidth="1"/>
    <col min="1780" max="1780" width="4.85546875" style="6" customWidth="1"/>
    <col min="1781" max="1781" width="5.7109375" style="6" customWidth="1"/>
    <col min="1782" max="1782" width="4.5703125" style="6" customWidth="1"/>
    <col min="1783" max="1783" width="55.28515625" style="6" customWidth="1"/>
    <col min="1784" max="1784" width="14.140625" style="6" customWidth="1"/>
    <col min="1785" max="1785" width="6.28515625" style="6" customWidth="1"/>
    <col min="1786" max="1786" width="8.85546875" style="6" customWidth="1"/>
    <col min="1787" max="1787" width="10.5703125" style="6" customWidth="1"/>
    <col min="1788" max="2033" width="11.5703125" style="6"/>
    <col min="2034" max="2034" width="5.7109375" style="6" customWidth="1"/>
    <col min="2035" max="2035" width="6.42578125" style="6" customWidth="1"/>
    <col min="2036" max="2036" width="4.85546875" style="6" customWidth="1"/>
    <col min="2037" max="2037" width="5.7109375" style="6" customWidth="1"/>
    <col min="2038" max="2038" width="4.5703125" style="6" customWidth="1"/>
    <col min="2039" max="2039" width="55.28515625" style="6" customWidth="1"/>
    <col min="2040" max="2040" width="14.140625" style="6" customWidth="1"/>
    <col min="2041" max="2041" width="6.28515625" style="6" customWidth="1"/>
    <col min="2042" max="2042" width="8.85546875" style="6" customWidth="1"/>
    <col min="2043" max="2043" width="10.5703125" style="6" customWidth="1"/>
    <col min="2044" max="2289" width="11.5703125" style="6"/>
    <col min="2290" max="2290" width="5.7109375" style="6" customWidth="1"/>
    <col min="2291" max="2291" width="6.42578125" style="6" customWidth="1"/>
    <col min="2292" max="2292" width="4.85546875" style="6" customWidth="1"/>
    <col min="2293" max="2293" width="5.7109375" style="6" customWidth="1"/>
    <col min="2294" max="2294" width="4.5703125" style="6" customWidth="1"/>
    <col min="2295" max="2295" width="55.28515625" style="6" customWidth="1"/>
    <col min="2296" max="2296" width="14.140625" style="6" customWidth="1"/>
    <col min="2297" max="2297" width="6.28515625" style="6" customWidth="1"/>
    <col min="2298" max="2298" width="8.85546875" style="6" customWidth="1"/>
    <col min="2299" max="2299" width="10.5703125" style="6" customWidth="1"/>
    <col min="2300" max="2545" width="11.5703125" style="6"/>
    <col min="2546" max="2546" width="5.7109375" style="6" customWidth="1"/>
    <col min="2547" max="2547" width="6.42578125" style="6" customWidth="1"/>
    <col min="2548" max="2548" width="4.85546875" style="6" customWidth="1"/>
    <col min="2549" max="2549" width="5.7109375" style="6" customWidth="1"/>
    <col min="2550" max="2550" width="4.5703125" style="6" customWidth="1"/>
    <col min="2551" max="2551" width="55.28515625" style="6" customWidth="1"/>
    <col min="2552" max="2552" width="14.140625" style="6" customWidth="1"/>
    <col min="2553" max="2553" width="6.28515625" style="6" customWidth="1"/>
    <col min="2554" max="2554" width="8.85546875" style="6" customWidth="1"/>
    <col min="2555" max="2555" width="10.5703125" style="6" customWidth="1"/>
    <col min="2556" max="2801" width="11.5703125" style="6"/>
    <col min="2802" max="2802" width="5.7109375" style="6" customWidth="1"/>
    <col min="2803" max="2803" width="6.42578125" style="6" customWidth="1"/>
    <col min="2804" max="2804" width="4.85546875" style="6" customWidth="1"/>
    <col min="2805" max="2805" width="5.7109375" style="6" customWidth="1"/>
    <col min="2806" max="2806" width="4.5703125" style="6" customWidth="1"/>
    <col min="2807" max="2807" width="55.28515625" style="6" customWidth="1"/>
    <col min="2808" max="2808" width="14.140625" style="6" customWidth="1"/>
    <col min="2809" max="2809" width="6.28515625" style="6" customWidth="1"/>
    <col min="2810" max="2810" width="8.85546875" style="6" customWidth="1"/>
    <col min="2811" max="2811" width="10.5703125" style="6" customWidth="1"/>
    <col min="2812" max="3057" width="11.5703125" style="6"/>
    <col min="3058" max="3058" width="5.7109375" style="6" customWidth="1"/>
    <col min="3059" max="3059" width="6.42578125" style="6" customWidth="1"/>
    <col min="3060" max="3060" width="4.85546875" style="6" customWidth="1"/>
    <col min="3061" max="3061" width="5.7109375" style="6" customWidth="1"/>
    <col min="3062" max="3062" width="4.5703125" style="6" customWidth="1"/>
    <col min="3063" max="3063" width="55.28515625" style="6" customWidth="1"/>
    <col min="3064" max="3064" width="14.140625" style="6" customWidth="1"/>
    <col min="3065" max="3065" width="6.28515625" style="6" customWidth="1"/>
    <col min="3066" max="3066" width="8.85546875" style="6" customWidth="1"/>
    <col min="3067" max="3067" width="10.5703125" style="6" customWidth="1"/>
    <col min="3068" max="3313" width="11.5703125" style="6"/>
    <col min="3314" max="3314" width="5.7109375" style="6" customWidth="1"/>
    <col min="3315" max="3315" width="6.42578125" style="6" customWidth="1"/>
    <col min="3316" max="3316" width="4.85546875" style="6" customWidth="1"/>
    <col min="3317" max="3317" width="5.7109375" style="6" customWidth="1"/>
    <col min="3318" max="3318" width="4.5703125" style="6" customWidth="1"/>
    <col min="3319" max="3319" width="55.28515625" style="6" customWidth="1"/>
    <col min="3320" max="3320" width="14.140625" style="6" customWidth="1"/>
    <col min="3321" max="3321" width="6.28515625" style="6" customWidth="1"/>
    <col min="3322" max="3322" width="8.85546875" style="6" customWidth="1"/>
    <col min="3323" max="3323" width="10.5703125" style="6" customWidth="1"/>
    <col min="3324" max="3569" width="11.5703125" style="6"/>
    <col min="3570" max="3570" width="5.7109375" style="6" customWidth="1"/>
    <col min="3571" max="3571" width="6.42578125" style="6" customWidth="1"/>
    <col min="3572" max="3572" width="4.85546875" style="6" customWidth="1"/>
    <col min="3573" max="3573" width="5.7109375" style="6" customWidth="1"/>
    <col min="3574" max="3574" width="4.5703125" style="6" customWidth="1"/>
    <col min="3575" max="3575" width="55.28515625" style="6" customWidth="1"/>
    <col min="3576" max="3576" width="14.140625" style="6" customWidth="1"/>
    <col min="3577" max="3577" width="6.28515625" style="6" customWidth="1"/>
    <col min="3578" max="3578" width="8.85546875" style="6" customWidth="1"/>
    <col min="3579" max="3579" width="10.5703125" style="6" customWidth="1"/>
    <col min="3580" max="3825" width="11.5703125" style="6"/>
    <col min="3826" max="3826" width="5.7109375" style="6" customWidth="1"/>
    <col min="3827" max="3827" width="6.42578125" style="6" customWidth="1"/>
    <col min="3828" max="3828" width="4.85546875" style="6" customWidth="1"/>
    <col min="3829" max="3829" width="5.7109375" style="6" customWidth="1"/>
    <col min="3830" max="3830" width="4.5703125" style="6" customWidth="1"/>
    <col min="3831" max="3831" width="55.28515625" style="6" customWidth="1"/>
    <col min="3832" max="3832" width="14.140625" style="6" customWidth="1"/>
    <col min="3833" max="3833" width="6.28515625" style="6" customWidth="1"/>
    <col min="3834" max="3834" width="8.85546875" style="6" customWidth="1"/>
    <col min="3835" max="3835" width="10.5703125" style="6" customWidth="1"/>
    <col min="3836" max="4081" width="11.5703125" style="6"/>
    <col min="4082" max="4082" width="5.7109375" style="6" customWidth="1"/>
    <col min="4083" max="4083" width="6.42578125" style="6" customWidth="1"/>
    <col min="4084" max="4084" width="4.85546875" style="6" customWidth="1"/>
    <col min="4085" max="4085" width="5.7109375" style="6" customWidth="1"/>
    <col min="4086" max="4086" width="4.5703125" style="6" customWidth="1"/>
    <col min="4087" max="4087" width="55.28515625" style="6" customWidth="1"/>
    <col min="4088" max="4088" width="14.140625" style="6" customWidth="1"/>
    <col min="4089" max="4089" width="6.28515625" style="6" customWidth="1"/>
    <col min="4090" max="4090" width="8.85546875" style="6" customWidth="1"/>
    <col min="4091" max="4091" width="10.5703125" style="6" customWidth="1"/>
    <col min="4092" max="4337" width="11.5703125" style="6"/>
    <col min="4338" max="4338" width="5.7109375" style="6" customWidth="1"/>
    <col min="4339" max="4339" width="6.42578125" style="6" customWidth="1"/>
    <col min="4340" max="4340" width="4.85546875" style="6" customWidth="1"/>
    <col min="4341" max="4341" width="5.7109375" style="6" customWidth="1"/>
    <col min="4342" max="4342" width="4.5703125" style="6" customWidth="1"/>
    <col min="4343" max="4343" width="55.28515625" style="6" customWidth="1"/>
    <col min="4344" max="4344" width="14.140625" style="6" customWidth="1"/>
    <col min="4345" max="4345" width="6.28515625" style="6" customWidth="1"/>
    <col min="4346" max="4346" width="8.85546875" style="6" customWidth="1"/>
    <col min="4347" max="4347" width="10.5703125" style="6" customWidth="1"/>
    <col min="4348" max="4593" width="11.5703125" style="6"/>
    <col min="4594" max="4594" width="5.7109375" style="6" customWidth="1"/>
    <col min="4595" max="4595" width="6.42578125" style="6" customWidth="1"/>
    <col min="4596" max="4596" width="4.85546875" style="6" customWidth="1"/>
    <col min="4597" max="4597" width="5.7109375" style="6" customWidth="1"/>
    <col min="4598" max="4598" width="4.5703125" style="6" customWidth="1"/>
    <col min="4599" max="4599" width="55.28515625" style="6" customWidth="1"/>
    <col min="4600" max="4600" width="14.140625" style="6" customWidth="1"/>
    <col min="4601" max="4601" width="6.28515625" style="6" customWidth="1"/>
    <col min="4602" max="4602" width="8.85546875" style="6" customWidth="1"/>
    <col min="4603" max="4603" width="10.5703125" style="6" customWidth="1"/>
    <col min="4604" max="4849" width="11.5703125" style="6"/>
    <col min="4850" max="4850" width="5.7109375" style="6" customWidth="1"/>
    <col min="4851" max="4851" width="6.42578125" style="6" customWidth="1"/>
    <col min="4852" max="4852" width="4.85546875" style="6" customWidth="1"/>
    <col min="4853" max="4853" width="5.7109375" style="6" customWidth="1"/>
    <col min="4854" max="4854" width="4.5703125" style="6" customWidth="1"/>
    <col min="4855" max="4855" width="55.28515625" style="6" customWidth="1"/>
    <col min="4856" max="4856" width="14.140625" style="6" customWidth="1"/>
    <col min="4857" max="4857" width="6.28515625" style="6" customWidth="1"/>
    <col min="4858" max="4858" width="8.85546875" style="6" customWidth="1"/>
    <col min="4859" max="4859" width="10.5703125" style="6" customWidth="1"/>
    <col min="4860" max="5105" width="11.5703125" style="6"/>
    <col min="5106" max="5106" width="5.7109375" style="6" customWidth="1"/>
    <col min="5107" max="5107" width="6.42578125" style="6" customWidth="1"/>
    <col min="5108" max="5108" width="4.85546875" style="6" customWidth="1"/>
    <col min="5109" max="5109" width="5.7109375" style="6" customWidth="1"/>
    <col min="5110" max="5110" width="4.5703125" style="6" customWidth="1"/>
    <col min="5111" max="5111" width="55.28515625" style="6" customWidth="1"/>
    <col min="5112" max="5112" width="14.140625" style="6" customWidth="1"/>
    <col min="5113" max="5113" width="6.28515625" style="6" customWidth="1"/>
    <col min="5114" max="5114" width="8.85546875" style="6" customWidth="1"/>
    <col min="5115" max="5115" width="10.5703125" style="6" customWidth="1"/>
    <col min="5116" max="5361" width="11.5703125" style="6"/>
    <col min="5362" max="5362" width="5.7109375" style="6" customWidth="1"/>
    <col min="5363" max="5363" width="6.42578125" style="6" customWidth="1"/>
    <col min="5364" max="5364" width="4.85546875" style="6" customWidth="1"/>
    <col min="5365" max="5365" width="5.7109375" style="6" customWidth="1"/>
    <col min="5366" max="5366" width="4.5703125" style="6" customWidth="1"/>
    <col min="5367" max="5367" width="55.28515625" style="6" customWidth="1"/>
    <col min="5368" max="5368" width="14.140625" style="6" customWidth="1"/>
    <col min="5369" max="5369" width="6.28515625" style="6" customWidth="1"/>
    <col min="5370" max="5370" width="8.85546875" style="6" customWidth="1"/>
    <col min="5371" max="5371" width="10.5703125" style="6" customWidth="1"/>
    <col min="5372" max="5617" width="11.5703125" style="6"/>
    <col min="5618" max="5618" width="5.7109375" style="6" customWidth="1"/>
    <col min="5619" max="5619" width="6.42578125" style="6" customWidth="1"/>
    <col min="5620" max="5620" width="4.85546875" style="6" customWidth="1"/>
    <col min="5621" max="5621" width="5.7109375" style="6" customWidth="1"/>
    <col min="5622" max="5622" width="4.5703125" style="6" customWidth="1"/>
    <col min="5623" max="5623" width="55.28515625" style="6" customWidth="1"/>
    <col min="5624" max="5624" width="14.140625" style="6" customWidth="1"/>
    <col min="5625" max="5625" width="6.28515625" style="6" customWidth="1"/>
    <col min="5626" max="5626" width="8.85546875" style="6" customWidth="1"/>
    <col min="5627" max="5627" width="10.5703125" style="6" customWidth="1"/>
    <col min="5628" max="5873" width="11.5703125" style="6"/>
    <col min="5874" max="5874" width="5.7109375" style="6" customWidth="1"/>
    <col min="5875" max="5875" width="6.42578125" style="6" customWidth="1"/>
    <col min="5876" max="5876" width="4.85546875" style="6" customWidth="1"/>
    <col min="5877" max="5877" width="5.7109375" style="6" customWidth="1"/>
    <col min="5878" max="5878" width="4.5703125" style="6" customWidth="1"/>
    <col min="5879" max="5879" width="55.28515625" style="6" customWidth="1"/>
    <col min="5880" max="5880" width="14.140625" style="6" customWidth="1"/>
    <col min="5881" max="5881" width="6.28515625" style="6" customWidth="1"/>
    <col min="5882" max="5882" width="8.85546875" style="6" customWidth="1"/>
    <col min="5883" max="5883" width="10.5703125" style="6" customWidth="1"/>
    <col min="5884" max="6129" width="11.5703125" style="6"/>
    <col min="6130" max="6130" width="5.7109375" style="6" customWidth="1"/>
    <col min="6131" max="6131" width="6.42578125" style="6" customWidth="1"/>
    <col min="6132" max="6132" width="4.85546875" style="6" customWidth="1"/>
    <col min="6133" max="6133" width="5.7109375" style="6" customWidth="1"/>
    <col min="6134" max="6134" width="4.5703125" style="6" customWidth="1"/>
    <col min="6135" max="6135" width="55.28515625" style="6" customWidth="1"/>
    <col min="6136" max="6136" width="14.140625" style="6" customWidth="1"/>
    <col min="6137" max="6137" width="6.28515625" style="6" customWidth="1"/>
    <col min="6138" max="6138" width="8.85546875" style="6" customWidth="1"/>
    <col min="6139" max="6139" width="10.5703125" style="6" customWidth="1"/>
    <col min="6140" max="6385" width="11.5703125" style="6"/>
    <col min="6386" max="6386" width="5.7109375" style="6" customWidth="1"/>
    <col min="6387" max="6387" width="6.42578125" style="6" customWidth="1"/>
    <col min="6388" max="6388" width="4.85546875" style="6" customWidth="1"/>
    <col min="6389" max="6389" width="5.7109375" style="6" customWidth="1"/>
    <col min="6390" max="6390" width="4.5703125" style="6" customWidth="1"/>
    <col min="6391" max="6391" width="55.28515625" style="6" customWidth="1"/>
    <col min="6392" max="6392" width="14.140625" style="6" customWidth="1"/>
    <col min="6393" max="6393" width="6.28515625" style="6" customWidth="1"/>
    <col min="6394" max="6394" width="8.85546875" style="6" customWidth="1"/>
    <col min="6395" max="6395" width="10.5703125" style="6" customWidth="1"/>
    <col min="6396" max="6641" width="11.5703125" style="6"/>
    <col min="6642" max="6642" width="5.7109375" style="6" customWidth="1"/>
    <col min="6643" max="6643" width="6.42578125" style="6" customWidth="1"/>
    <col min="6644" max="6644" width="4.85546875" style="6" customWidth="1"/>
    <col min="6645" max="6645" width="5.7109375" style="6" customWidth="1"/>
    <col min="6646" max="6646" width="4.5703125" style="6" customWidth="1"/>
    <col min="6647" max="6647" width="55.28515625" style="6" customWidth="1"/>
    <col min="6648" max="6648" width="14.140625" style="6" customWidth="1"/>
    <col min="6649" max="6649" width="6.28515625" style="6" customWidth="1"/>
    <col min="6650" max="6650" width="8.85546875" style="6" customWidth="1"/>
    <col min="6651" max="6651" width="10.5703125" style="6" customWidth="1"/>
    <col min="6652" max="6897" width="11.5703125" style="6"/>
    <col min="6898" max="6898" width="5.7109375" style="6" customWidth="1"/>
    <col min="6899" max="6899" width="6.42578125" style="6" customWidth="1"/>
    <col min="6900" max="6900" width="4.85546875" style="6" customWidth="1"/>
    <col min="6901" max="6901" width="5.7109375" style="6" customWidth="1"/>
    <col min="6902" max="6902" width="4.5703125" style="6" customWidth="1"/>
    <col min="6903" max="6903" width="55.28515625" style="6" customWidth="1"/>
    <col min="6904" max="6904" width="14.140625" style="6" customWidth="1"/>
    <col min="6905" max="6905" width="6.28515625" style="6" customWidth="1"/>
    <col min="6906" max="6906" width="8.85546875" style="6" customWidth="1"/>
    <col min="6907" max="6907" width="10.5703125" style="6" customWidth="1"/>
    <col min="6908" max="7153" width="11.5703125" style="6"/>
    <col min="7154" max="7154" width="5.7109375" style="6" customWidth="1"/>
    <col min="7155" max="7155" width="6.42578125" style="6" customWidth="1"/>
    <col min="7156" max="7156" width="4.85546875" style="6" customWidth="1"/>
    <col min="7157" max="7157" width="5.7109375" style="6" customWidth="1"/>
    <col min="7158" max="7158" width="4.5703125" style="6" customWidth="1"/>
    <col min="7159" max="7159" width="55.28515625" style="6" customWidth="1"/>
    <col min="7160" max="7160" width="14.140625" style="6" customWidth="1"/>
    <col min="7161" max="7161" width="6.28515625" style="6" customWidth="1"/>
    <col min="7162" max="7162" width="8.85546875" style="6" customWidth="1"/>
    <col min="7163" max="7163" width="10.5703125" style="6" customWidth="1"/>
    <col min="7164" max="7409" width="11.5703125" style="6"/>
    <col min="7410" max="7410" width="5.7109375" style="6" customWidth="1"/>
    <col min="7411" max="7411" width="6.42578125" style="6" customWidth="1"/>
    <col min="7412" max="7412" width="4.85546875" style="6" customWidth="1"/>
    <col min="7413" max="7413" width="5.7109375" style="6" customWidth="1"/>
    <col min="7414" max="7414" width="4.5703125" style="6" customWidth="1"/>
    <col min="7415" max="7415" width="55.28515625" style="6" customWidth="1"/>
    <col min="7416" max="7416" width="14.140625" style="6" customWidth="1"/>
    <col min="7417" max="7417" width="6.28515625" style="6" customWidth="1"/>
    <col min="7418" max="7418" width="8.85546875" style="6" customWidth="1"/>
    <col min="7419" max="7419" width="10.5703125" style="6" customWidth="1"/>
    <col min="7420" max="7665" width="11.5703125" style="6"/>
    <col min="7666" max="7666" width="5.7109375" style="6" customWidth="1"/>
    <col min="7667" max="7667" width="6.42578125" style="6" customWidth="1"/>
    <col min="7668" max="7668" width="4.85546875" style="6" customWidth="1"/>
    <col min="7669" max="7669" width="5.7109375" style="6" customWidth="1"/>
    <col min="7670" max="7670" width="4.5703125" style="6" customWidth="1"/>
    <col min="7671" max="7671" width="55.28515625" style="6" customWidth="1"/>
    <col min="7672" max="7672" width="14.140625" style="6" customWidth="1"/>
    <col min="7673" max="7673" width="6.28515625" style="6" customWidth="1"/>
    <col min="7674" max="7674" width="8.85546875" style="6" customWidth="1"/>
    <col min="7675" max="7675" width="10.5703125" style="6" customWidth="1"/>
    <col min="7676" max="7921" width="11.5703125" style="6"/>
    <col min="7922" max="7922" width="5.7109375" style="6" customWidth="1"/>
    <col min="7923" max="7923" width="6.42578125" style="6" customWidth="1"/>
    <col min="7924" max="7924" width="4.85546875" style="6" customWidth="1"/>
    <col min="7925" max="7925" width="5.7109375" style="6" customWidth="1"/>
    <col min="7926" max="7926" width="4.5703125" style="6" customWidth="1"/>
    <col min="7927" max="7927" width="55.28515625" style="6" customWidth="1"/>
    <col min="7928" max="7928" width="14.140625" style="6" customWidth="1"/>
    <col min="7929" max="7929" width="6.28515625" style="6" customWidth="1"/>
    <col min="7930" max="7930" width="8.85546875" style="6" customWidth="1"/>
    <col min="7931" max="7931" width="10.5703125" style="6" customWidth="1"/>
    <col min="7932" max="8177" width="11.5703125" style="6"/>
    <col min="8178" max="8178" width="5.7109375" style="6" customWidth="1"/>
    <col min="8179" max="8179" width="6.42578125" style="6" customWidth="1"/>
    <col min="8180" max="8180" width="4.85546875" style="6" customWidth="1"/>
    <col min="8181" max="8181" width="5.7109375" style="6" customWidth="1"/>
    <col min="8182" max="8182" width="4.5703125" style="6" customWidth="1"/>
    <col min="8183" max="8183" width="55.28515625" style="6" customWidth="1"/>
    <col min="8184" max="8184" width="14.140625" style="6" customWidth="1"/>
    <col min="8185" max="8185" width="6.28515625" style="6" customWidth="1"/>
    <col min="8186" max="8186" width="8.85546875" style="6" customWidth="1"/>
    <col min="8187" max="8187" width="10.5703125" style="6" customWidth="1"/>
    <col min="8188" max="8433" width="11.5703125" style="6"/>
    <col min="8434" max="8434" width="5.7109375" style="6" customWidth="1"/>
    <col min="8435" max="8435" width="6.42578125" style="6" customWidth="1"/>
    <col min="8436" max="8436" width="4.85546875" style="6" customWidth="1"/>
    <col min="8437" max="8437" width="5.7109375" style="6" customWidth="1"/>
    <col min="8438" max="8438" width="4.5703125" style="6" customWidth="1"/>
    <col min="8439" max="8439" width="55.28515625" style="6" customWidth="1"/>
    <col min="8440" max="8440" width="14.140625" style="6" customWidth="1"/>
    <col min="8441" max="8441" width="6.28515625" style="6" customWidth="1"/>
    <col min="8442" max="8442" width="8.85546875" style="6" customWidth="1"/>
    <col min="8443" max="8443" width="10.5703125" style="6" customWidth="1"/>
    <col min="8444" max="8689" width="11.5703125" style="6"/>
    <col min="8690" max="8690" width="5.7109375" style="6" customWidth="1"/>
    <col min="8691" max="8691" width="6.42578125" style="6" customWidth="1"/>
    <col min="8692" max="8692" width="4.85546875" style="6" customWidth="1"/>
    <col min="8693" max="8693" width="5.7109375" style="6" customWidth="1"/>
    <col min="8694" max="8694" width="4.5703125" style="6" customWidth="1"/>
    <col min="8695" max="8695" width="55.28515625" style="6" customWidth="1"/>
    <col min="8696" max="8696" width="14.140625" style="6" customWidth="1"/>
    <col min="8697" max="8697" width="6.28515625" style="6" customWidth="1"/>
    <col min="8698" max="8698" width="8.85546875" style="6" customWidth="1"/>
    <col min="8699" max="8699" width="10.5703125" style="6" customWidth="1"/>
    <col min="8700" max="8945" width="11.5703125" style="6"/>
    <col min="8946" max="8946" width="5.7109375" style="6" customWidth="1"/>
    <col min="8947" max="8947" width="6.42578125" style="6" customWidth="1"/>
    <col min="8948" max="8948" width="4.85546875" style="6" customWidth="1"/>
    <col min="8949" max="8949" width="5.7109375" style="6" customWidth="1"/>
    <col min="8950" max="8950" width="4.5703125" style="6" customWidth="1"/>
    <col min="8951" max="8951" width="55.28515625" style="6" customWidth="1"/>
    <col min="8952" max="8952" width="14.140625" style="6" customWidth="1"/>
    <col min="8953" max="8953" width="6.28515625" style="6" customWidth="1"/>
    <col min="8954" max="8954" width="8.85546875" style="6" customWidth="1"/>
    <col min="8955" max="8955" width="10.5703125" style="6" customWidth="1"/>
    <col min="8956" max="9201" width="11.5703125" style="6"/>
    <col min="9202" max="9202" width="5.7109375" style="6" customWidth="1"/>
    <col min="9203" max="9203" width="6.42578125" style="6" customWidth="1"/>
    <col min="9204" max="9204" width="4.85546875" style="6" customWidth="1"/>
    <col min="9205" max="9205" width="5.7109375" style="6" customWidth="1"/>
    <col min="9206" max="9206" width="4.5703125" style="6" customWidth="1"/>
    <col min="9207" max="9207" width="55.28515625" style="6" customWidth="1"/>
    <col min="9208" max="9208" width="14.140625" style="6" customWidth="1"/>
    <col min="9209" max="9209" width="6.28515625" style="6" customWidth="1"/>
    <col min="9210" max="9210" width="8.85546875" style="6" customWidth="1"/>
    <col min="9211" max="9211" width="10.5703125" style="6" customWidth="1"/>
    <col min="9212" max="9457" width="11.5703125" style="6"/>
    <col min="9458" max="9458" width="5.7109375" style="6" customWidth="1"/>
    <col min="9459" max="9459" width="6.42578125" style="6" customWidth="1"/>
    <col min="9460" max="9460" width="4.85546875" style="6" customWidth="1"/>
    <col min="9461" max="9461" width="5.7109375" style="6" customWidth="1"/>
    <col min="9462" max="9462" width="4.5703125" style="6" customWidth="1"/>
    <col min="9463" max="9463" width="55.28515625" style="6" customWidth="1"/>
    <col min="9464" max="9464" width="14.140625" style="6" customWidth="1"/>
    <col min="9465" max="9465" width="6.28515625" style="6" customWidth="1"/>
    <col min="9466" max="9466" width="8.85546875" style="6" customWidth="1"/>
    <col min="9467" max="9467" width="10.5703125" style="6" customWidth="1"/>
    <col min="9468" max="9713" width="11.5703125" style="6"/>
    <col min="9714" max="9714" width="5.7109375" style="6" customWidth="1"/>
    <col min="9715" max="9715" width="6.42578125" style="6" customWidth="1"/>
    <col min="9716" max="9716" width="4.85546875" style="6" customWidth="1"/>
    <col min="9717" max="9717" width="5.7109375" style="6" customWidth="1"/>
    <col min="9718" max="9718" width="4.5703125" style="6" customWidth="1"/>
    <col min="9719" max="9719" width="55.28515625" style="6" customWidth="1"/>
    <col min="9720" max="9720" width="14.140625" style="6" customWidth="1"/>
    <col min="9721" max="9721" width="6.28515625" style="6" customWidth="1"/>
    <col min="9722" max="9722" width="8.85546875" style="6" customWidth="1"/>
    <col min="9723" max="9723" width="10.5703125" style="6" customWidth="1"/>
    <col min="9724" max="9969" width="11.5703125" style="6"/>
    <col min="9970" max="9970" width="5.7109375" style="6" customWidth="1"/>
    <col min="9971" max="9971" width="6.42578125" style="6" customWidth="1"/>
    <col min="9972" max="9972" width="4.85546875" style="6" customWidth="1"/>
    <col min="9973" max="9973" width="5.7109375" style="6" customWidth="1"/>
    <col min="9974" max="9974" width="4.5703125" style="6" customWidth="1"/>
    <col min="9975" max="9975" width="55.28515625" style="6" customWidth="1"/>
    <col min="9976" max="9976" width="14.140625" style="6" customWidth="1"/>
    <col min="9977" max="9977" width="6.28515625" style="6" customWidth="1"/>
    <col min="9978" max="9978" width="8.85546875" style="6" customWidth="1"/>
    <col min="9979" max="9979" width="10.5703125" style="6" customWidth="1"/>
    <col min="9980" max="10225" width="11.5703125" style="6"/>
    <col min="10226" max="10226" width="5.7109375" style="6" customWidth="1"/>
    <col min="10227" max="10227" width="6.42578125" style="6" customWidth="1"/>
    <col min="10228" max="10228" width="4.85546875" style="6" customWidth="1"/>
    <col min="10229" max="10229" width="5.7109375" style="6" customWidth="1"/>
    <col min="10230" max="10230" width="4.5703125" style="6" customWidth="1"/>
    <col min="10231" max="10231" width="55.28515625" style="6" customWidth="1"/>
    <col min="10232" max="10232" width="14.140625" style="6" customWidth="1"/>
    <col min="10233" max="10233" width="6.28515625" style="6" customWidth="1"/>
    <col min="10234" max="10234" width="8.85546875" style="6" customWidth="1"/>
    <col min="10235" max="10235" width="10.5703125" style="6" customWidth="1"/>
    <col min="10236" max="10481" width="11.5703125" style="6"/>
    <col min="10482" max="10482" width="5.7109375" style="6" customWidth="1"/>
    <col min="10483" max="10483" width="6.42578125" style="6" customWidth="1"/>
    <col min="10484" max="10484" width="4.85546875" style="6" customWidth="1"/>
    <col min="10485" max="10485" width="5.7109375" style="6" customWidth="1"/>
    <col min="10486" max="10486" width="4.5703125" style="6" customWidth="1"/>
    <col min="10487" max="10487" width="55.28515625" style="6" customWidth="1"/>
    <col min="10488" max="10488" width="14.140625" style="6" customWidth="1"/>
    <col min="10489" max="10489" width="6.28515625" style="6" customWidth="1"/>
    <col min="10490" max="10490" width="8.85546875" style="6" customWidth="1"/>
    <col min="10491" max="10491" width="10.5703125" style="6" customWidth="1"/>
    <col min="10492" max="10737" width="11.5703125" style="6"/>
    <col min="10738" max="10738" width="5.7109375" style="6" customWidth="1"/>
    <col min="10739" max="10739" width="6.42578125" style="6" customWidth="1"/>
    <col min="10740" max="10740" width="4.85546875" style="6" customWidth="1"/>
    <col min="10741" max="10741" width="5.7109375" style="6" customWidth="1"/>
    <col min="10742" max="10742" width="4.5703125" style="6" customWidth="1"/>
    <col min="10743" max="10743" width="55.28515625" style="6" customWidth="1"/>
    <col min="10744" max="10744" width="14.140625" style="6" customWidth="1"/>
    <col min="10745" max="10745" width="6.28515625" style="6" customWidth="1"/>
    <col min="10746" max="10746" width="8.85546875" style="6" customWidth="1"/>
    <col min="10747" max="10747" width="10.5703125" style="6" customWidth="1"/>
    <col min="10748" max="10993" width="11.5703125" style="6"/>
    <col min="10994" max="10994" width="5.7109375" style="6" customWidth="1"/>
    <col min="10995" max="10995" width="6.42578125" style="6" customWidth="1"/>
    <col min="10996" max="10996" width="4.85546875" style="6" customWidth="1"/>
    <col min="10997" max="10997" width="5.7109375" style="6" customWidth="1"/>
    <col min="10998" max="10998" width="4.5703125" style="6" customWidth="1"/>
    <col min="10999" max="10999" width="55.28515625" style="6" customWidth="1"/>
    <col min="11000" max="11000" width="14.140625" style="6" customWidth="1"/>
    <col min="11001" max="11001" width="6.28515625" style="6" customWidth="1"/>
    <col min="11002" max="11002" width="8.85546875" style="6" customWidth="1"/>
    <col min="11003" max="11003" width="10.5703125" style="6" customWidth="1"/>
    <col min="11004" max="11249" width="11.5703125" style="6"/>
    <col min="11250" max="11250" width="5.7109375" style="6" customWidth="1"/>
    <col min="11251" max="11251" width="6.42578125" style="6" customWidth="1"/>
    <col min="11252" max="11252" width="4.85546875" style="6" customWidth="1"/>
    <col min="11253" max="11253" width="5.7109375" style="6" customWidth="1"/>
    <col min="11254" max="11254" width="4.5703125" style="6" customWidth="1"/>
    <col min="11255" max="11255" width="55.28515625" style="6" customWidth="1"/>
    <col min="11256" max="11256" width="14.140625" style="6" customWidth="1"/>
    <col min="11257" max="11257" width="6.28515625" style="6" customWidth="1"/>
    <col min="11258" max="11258" width="8.85546875" style="6" customWidth="1"/>
    <col min="11259" max="11259" width="10.5703125" style="6" customWidth="1"/>
    <col min="11260" max="11505" width="11.5703125" style="6"/>
    <col min="11506" max="11506" width="5.7109375" style="6" customWidth="1"/>
    <col min="11507" max="11507" width="6.42578125" style="6" customWidth="1"/>
    <col min="11508" max="11508" width="4.85546875" style="6" customWidth="1"/>
    <col min="11509" max="11509" width="5.7109375" style="6" customWidth="1"/>
    <col min="11510" max="11510" width="4.5703125" style="6" customWidth="1"/>
    <col min="11511" max="11511" width="55.28515625" style="6" customWidth="1"/>
    <col min="11512" max="11512" width="14.140625" style="6" customWidth="1"/>
    <col min="11513" max="11513" width="6.28515625" style="6" customWidth="1"/>
    <col min="11514" max="11514" width="8.85546875" style="6" customWidth="1"/>
    <col min="11515" max="11515" width="10.5703125" style="6" customWidth="1"/>
    <col min="11516" max="11761" width="11.5703125" style="6"/>
    <col min="11762" max="11762" width="5.7109375" style="6" customWidth="1"/>
    <col min="11763" max="11763" width="6.42578125" style="6" customWidth="1"/>
    <col min="11764" max="11764" width="4.85546875" style="6" customWidth="1"/>
    <col min="11765" max="11765" width="5.7109375" style="6" customWidth="1"/>
    <col min="11766" max="11766" width="4.5703125" style="6" customWidth="1"/>
    <col min="11767" max="11767" width="55.28515625" style="6" customWidth="1"/>
    <col min="11768" max="11768" width="14.140625" style="6" customWidth="1"/>
    <col min="11769" max="11769" width="6.28515625" style="6" customWidth="1"/>
    <col min="11770" max="11770" width="8.85546875" style="6" customWidth="1"/>
    <col min="11771" max="11771" width="10.5703125" style="6" customWidth="1"/>
    <col min="11772" max="12017" width="11.5703125" style="6"/>
    <col min="12018" max="12018" width="5.7109375" style="6" customWidth="1"/>
    <col min="12019" max="12019" width="6.42578125" style="6" customWidth="1"/>
    <col min="12020" max="12020" width="4.85546875" style="6" customWidth="1"/>
    <col min="12021" max="12021" width="5.7109375" style="6" customWidth="1"/>
    <col min="12022" max="12022" width="4.5703125" style="6" customWidth="1"/>
    <col min="12023" max="12023" width="55.28515625" style="6" customWidth="1"/>
    <col min="12024" max="12024" width="14.140625" style="6" customWidth="1"/>
    <col min="12025" max="12025" width="6.28515625" style="6" customWidth="1"/>
    <col min="12026" max="12026" width="8.85546875" style="6" customWidth="1"/>
    <col min="12027" max="12027" width="10.5703125" style="6" customWidth="1"/>
    <col min="12028" max="12273" width="11.5703125" style="6"/>
    <col min="12274" max="12274" width="5.7109375" style="6" customWidth="1"/>
    <col min="12275" max="12275" width="6.42578125" style="6" customWidth="1"/>
    <col min="12276" max="12276" width="4.85546875" style="6" customWidth="1"/>
    <col min="12277" max="12277" width="5.7109375" style="6" customWidth="1"/>
    <col min="12278" max="12278" width="4.5703125" style="6" customWidth="1"/>
    <col min="12279" max="12279" width="55.28515625" style="6" customWidth="1"/>
    <col min="12280" max="12280" width="14.140625" style="6" customWidth="1"/>
    <col min="12281" max="12281" width="6.28515625" style="6" customWidth="1"/>
    <col min="12282" max="12282" width="8.85546875" style="6" customWidth="1"/>
    <col min="12283" max="12283" width="10.5703125" style="6" customWidth="1"/>
    <col min="12284" max="12529" width="11.5703125" style="6"/>
    <col min="12530" max="12530" width="5.7109375" style="6" customWidth="1"/>
    <col min="12531" max="12531" width="6.42578125" style="6" customWidth="1"/>
    <col min="12532" max="12532" width="4.85546875" style="6" customWidth="1"/>
    <col min="12533" max="12533" width="5.7109375" style="6" customWidth="1"/>
    <col min="12534" max="12534" width="4.5703125" style="6" customWidth="1"/>
    <col min="12535" max="12535" width="55.28515625" style="6" customWidth="1"/>
    <col min="12536" max="12536" width="14.140625" style="6" customWidth="1"/>
    <col min="12537" max="12537" width="6.28515625" style="6" customWidth="1"/>
    <col min="12538" max="12538" width="8.85546875" style="6" customWidth="1"/>
    <col min="12539" max="12539" width="10.5703125" style="6" customWidth="1"/>
    <col min="12540" max="12785" width="11.5703125" style="6"/>
    <col min="12786" max="12786" width="5.7109375" style="6" customWidth="1"/>
    <col min="12787" max="12787" width="6.42578125" style="6" customWidth="1"/>
    <col min="12788" max="12788" width="4.85546875" style="6" customWidth="1"/>
    <col min="12789" max="12789" width="5.7109375" style="6" customWidth="1"/>
    <col min="12790" max="12790" width="4.5703125" style="6" customWidth="1"/>
    <col min="12791" max="12791" width="55.28515625" style="6" customWidth="1"/>
    <col min="12792" max="12792" width="14.140625" style="6" customWidth="1"/>
    <col min="12793" max="12793" width="6.28515625" style="6" customWidth="1"/>
    <col min="12794" max="12794" width="8.85546875" style="6" customWidth="1"/>
    <col min="12795" max="12795" width="10.5703125" style="6" customWidth="1"/>
    <col min="12796" max="13041" width="11.5703125" style="6"/>
    <col min="13042" max="13042" width="5.7109375" style="6" customWidth="1"/>
    <col min="13043" max="13043" width="6.42578125" style="6" customWidth="1"/>
    <col min="13044" max="13044" width="4.85546875" style="6" customWidth="1"/>
    <col min="13045" max="13045" width="5.7109375" style="6" customWidth="1"/>
    <col min="13046" max="13046" width="4.5703125" style="6" customWidth="1"/>
    <col min="13047" max="13047" width="55.28515625" style="6" customWidth="1"/>
    <col min="13048" max="13048" width="14.140625" style="6" customWidth="1"/>
    <col min="13049" max="13049" width="6.28515625" style="6" customWidth="1"/>
    <col min="13050" max="13050" width="8.85546875" style="6" customWidth="1"/>
    <col min="13051" max="13051" width="10.5703125" style="6" customWidth="1"/>
    <col min="13052" max="13297" width="11.5703125" style="6"/>
    <col min="13298" max="13298" width="5.7109375" style="6" customWidth="1"/>
    <col min="13299" max="13299" width="6.42578125" style="6" customWidth="1"/>
    <col min="13300" max="13300" width="4.85546875" style="6" customWidth="1"/>
    <col min="13301" max="13301" width="5.7109375" style="6" customWidth="1"/>
    <col min="13302" max="13302" width="4.5703125" style="6" customWidth="1"/>
    <col min="13303" max="13303" width="55.28515625" style="6" customWidth="1"/>
    <col min="13304" max="13304" width="14.140625" style="6" customWidth="1"/>
    <col min="13305" max="13305" width="6.28515625" style="6" customWidth="1"/>
    <col min="13306" max="13306" width="8.85546875" style="6" customWidth="1"/>
    <col min="13307" max="13307" width="10.5703125" style="6" customWidth="1"/>
    <col min="13308" max="13553" width="11.5703125" style="6"/>
    <col min="13554" max="13554" width="5.7109375" style="6" customWidth="1"/>
    <col min="13555" max="13555" width="6.42578125" style="6" customWidth="1"/>
    <col min="13556" max="13556" width="4.85546875" style="6" customWidth="1"/>
    <col min="13557" max="13557" width="5.7109375" style="6" customWidth="1"/>
    <col min="13558" max="13558" width="4.5703125" style="6" customWidth="1"/>
    <col min="13559" max="13559" width="55.28515625" style="6" customWidth="1"/>
    <col min="13560" max="13560" width="14.140625" style="6" customWidth="1"/>
    <col min="13561" max="13561" width="6.28515625" style="6" customWidth="1"/>
    <col min="13562" max="13562" width="8.85546875" style="6" customWidth="1"/>
    <col min="13563" max="13563" width="10.5703125" style="6" customWidth="1"/>
    <col min="13564" max="13809" width="11.5703125" style="6"/>
    <col min="13810" max="13810" width="5.7109375" style="6" customWidth="1"/>
    <col min="13811" max="13811" width="6.42578125" style="6" customWidth="1"/>
    <col min="13812" max="13812" width="4.85546875" style="6" customWidth="1"/>
    <col min="13813" max="13813" width="5.7109375" style="6" customWidth="1"/>
    <col min="13814" max="13814" width="4.5703125" style="6" customWidth="1"/>
    <col min="13815" max="13815" width="55.28515625" style="6" customWidth="1"/>
    <col min="13816" max="13816" width="14.140625" style="6" customWidth="1"/>
    <col min="13817" max="13817" width="6.28515625" style="6" customWidth="1"/>
    <col min="13818" max="13818" width="8.85546875" style="6" customWidth="1"/>
    <col min="13819" max="13819" width="10.5703125" style="6" customWidth="1"/>
    <col min="13820" max="14065" width="11.5703125" style="6"/>
    <col min="14066" max="14066" width="5.7109375" style="6" customWidth="1"/>
    <col min="14067" max="14067" width="6.42578125" style="6" customWidth="1"/>
    <col min="14068" max="14068" width="4.85546875" style="6" customWidth="1"/>
    <col min="14069" max="14069" width="5.7109375" style="6" customWidth="1"/>
    <col min="14070" max="14070" width="4.5703125" style="6" customWidth="1"/>
    <col min="14071" max="14071" width="55.28515625" style="6" customWidth="1"/>
    <col min="14072" max="14072" width="14.140625" style="6" customWidth="1"/>
    <col min="14073" max="14073" width="6.28515625" style="6" customWidth="1"/>
    <col min="14074" max="14074" width="8.85546875" style="6" customWidth="1"/>
    <col min="14075" max="14075" width="10.5703125" style="6" customWidth="1"/>
    <col min="14076" max="14321" width="11.5703125" style="6"/>
    <col min="14322" max="14322" width="5.7109375" style="6" customWidth="1"/>
    <col min="14323" max="14323" width="6.42578125" style="6" customWidth="1"/>
    <col min="14324" max="14324" width="4.85546875" style="6" customWidth="1"/>
    <col min="14325" max="14325" width="5.7109375" style="6" customWidth="1"/>
    <col min="14326" max="14326" width="4.5703125" style="6" customWidth="1"/>
    <col min="14327" max="14327" width="55.28515625" style="6" customWidth="1"/>
    <col min="14328" max="14328" width="14.140625" style="6" customWidth="1"/>
    <col min="14329" max="14329" width="6.28515625" style="6" customWidth="1"/>
    <col min="14330" max="14330" width="8.85546875" style="6" customWidth="1"/>
    <col min="14331" max="14331" width="10.5703125" style="6" customWidth="1"/>
    <col min="14332" max="14577" width="11.5703125" style="6"/>
    <col min="14578" max="14578" width="5.7109375" style="6" customWidth="1"/>
    <col min="14579" max="14579" width="6.42578125" style="6" customWidth="1"/>
    <col min="14580" max="14580" width="4.85546875" style="6" customWidth="1"/>
    <col min="14581" max="14581" width="5.7109375" style="6" customWidth="1"/>
    <col min="14582" max="14582" width="4.5703125" style="6" customWidth="1"/>
    <col min="14583" max="14583" width="55.28515625" style="6" customWidth="1"/>
    <col min="14584" max="14584" width="14.140625" style="6" customWidth="1"/>
    <col min="14585" max="14585" width="6.28515625" style="6" customWidth="1"/>
    <col min="14586" max="14586" width="8.85546875" style="6" customWidth="1"/>
    <col min="14587" max="14587" width="10.5703125" style="6" customWidth="1"/>
    <col min="14588" max="14833" width="11.5703125" style="6"/>
    <col min="14834" max="14834" width="5.7109375" style="6" customWidth="1"/>
    <col min="14835" max="14835" width="6.42578125" style="6" customWidth="1"/>
    <col min="14836" max="14836" width="4.85546875" style="6" customWidth="1"/>
    <col min="14837" max="14837" width="5.7109375" style="6" customWidth="1"/>
    <col min="14838" max="14838" width="4.5703125" style="6" customWidth="1"/>
    <col min="14839" max="14839" width="55.28515625" style="6" customWidth="1"/>
    <col min="14840" max="14840" width="14.140625" style="6" customWidth="1"/>
    <col min="14841" max="14841" width="6.28515625" style="6" customWidth="1"/>
    <col min="14842" max="14842" width="8.85546875" style="6" customWidth="1"/>
    <col min="14843" max="14843" width="10.5703125" style="6" customWidth="1"/>
    <col min="14844" max="15089" width="11.5703125" style="6"/>
    <col min="15090" max="15090" width="5.7109375" style="6" customWidth="1"/>
    <col min="15091" max="15091" width="6.42578125" style="6" customWidth="1"/>
    <col min="15092" max="15092" width="4.85546875" style="6" customWidth="1"/>
    <col min="15093" max="15093" width="5.7109375" style="6" customWidth="1"/>
    <col min="15094" max="15094" width="4.5703125" style="6" customWidth="1"/>
    <col min="15095" max="15095" width="55.28515625" style="6" customWidth="1"/>
    <col min="15096" max="15096" width="14.140625" style="6" customWidth="1"/>
    <col min="15097" max="15097" width="6.28515625" style="6" customWidth="1"/>
    <col min="15098" max="15098" width="8.85546875" style="6" customWidth="1"/>
    <col min="15099" max="15099" width="10.5703125" style="6" customWidth="1"/>
    <col min="15100" max="15345" width="11.5703125" style="6"/>
    <col min="15346" max="15346" width="5.7109375" style="6" customWidth="1"/>
    <col min="15347" max="15347" width="6.42578125" style="6" customWidth="1"/>
    <col min="15348" max="15348" width="4.85546875" style="6" customWidth="1"/>
    <col min="15349" max="15349" width="5.7109375" style="6" customWidth="1"/>
    <col min="15350" max="15350" width="4.5703125" style="6" customWidth="1"/>
    <col min="15351" max="15351" width="55.28515625" style="6" customWidth="1"/>
    <col min="15352" max="15352" width="14.140625" style="6" customWidth="1"/>
    <col min="15353" max="15353" width="6.28515625" style="6" customWidth="1"/>
    <col min="15354" max="15354" width="8.85546875" style="6" customWidth="1"/>
    <col min="15355" max="15355" width="10.5703125" style="6" customWidth="1"/>
    <col min="15356" max="15601" width="11.5703125" style="6"/>
    <col min="15602" max="15602" width="5.7109375" style="6" customWidth="1"/>
    <col min="15603" max="15603" width="6.42578125" style="6" customWidth="1"/>
    <col min="15604" max="15604" width="4.85546875" style="6" customWidth="1"/>
    <col min="15605" max="15605" width="5.7109375" style="6" customWidth="1"/>
    <col min="15606" max="15606" width="4.5703125" style="6" customWidth="1"/>
    <col min="15607" max="15607" width="55.28515625" style="6" customWidth="1"/>
    <col min="15608" max="15608" width="14.140625" style="6" customWidth="1"/>
    <col min="15609" max="15609" width="6.28515625" style="6" customWidth="1"/>
    <col min="15610" max="15610" width="8.85546875" style="6" customWidth="1"/>
    <col min="15611" max="15611" width="10.5703125" style="6" customWidth="1"/>
    <col min="15612" max="15857" width="11.5703125" style="6"/>
    <col min="15858" max="15858" width="5.7109375" style="6" customWidth="1"/>
    <col min="15859" max="15859" width="6.42578125" style="6" customWidth="1"/>
    <col min="15860" max="15860" width="4.85546875" style="6" customWidth="1"/>
    <col min="15861" max="15861" width="5.7109375" style="6" customWidth="1"/>
    <col min="15862" max="15862" width="4.5703125" style="6" customWidth="1"/>
    <col min="15863" max="15863" width="55.28515625" style="6" customWidth="1"/>
    <col min="15864" max="15864" width="14.140625" style="6" customWidth="1"/>
    <col min="15865" max="15865" width="6.28515625" style="6" customWidth="1"/>
    <col min="15866" max="15866" width="8.85546875" style="6" customWidth="1"/>
    <col min="15867" max="15867" width="10.5703125" style="6" customWidth="1"/>
    <col min="15868" max="16113" width="11.5703125" style="6"/>
    <col min="16114" max="16114" width="5.7109375" style="6" customWidth="1"/>
    <col min="16115" max="16115" width="6.42578125" style="6" customWidth="1"/>
    <col min="16116" max="16116" width="4.85546875" style="6" customWidth="1"/>
    <col min="16117" max="16117" width="5.7109375" style="6" customWidth="1"/>
    <col min="16118" max="16118" width="4.5703125" style="6" customWidth="1"/>
    <col min="16119" max="16119" width="55.28515625" style="6" customWidth="1"/>
    <col min="16120" max="16120" width="14.140625" style="6" customWidth="1"/>
    <col min="16121" max="16121" width="6.28515625" style="6" customWidth="1"/>
    <col min="16122" max="16122" width="8.85546875" style="6" customWidth="1"/>
    <col min="16123" max="16123" width="10.5703125" style="6" customWidth="1"/>
    <col min="16124" max="16384" width="11.5703125" style="6"/>
  </cols>
  <sheetData>
    <row r="3" spans="2:8" ht="18.75" customHeight="1" thickBot="1" x14ac:dyDescent="0.25">
      <c r="B3" s="140"/>
      <c r="C3" s="140"/>
      <c r="D3" s="140"/>
      <c r="E3" s="140"/>
      <c r="F3" s="140"/>
    </row>
    <row r="4" spans="2:8" ht="30" customHeight="1" thickBot="1" x14ac:dyDescent="0.25">
      <c r="B4" s="145" t="s">
        <v>13</v>
      </c>
      <c r="C4" s="146"/>
      <c r="D4" s="146"/>
      <c r="E4" s="146"/>
      <c r="F4" s="146"/>
      <c r="G4" s="146"/>
      <c r="H4" s="147"/>
    </row>
    <row r="5" spans="2:8" ht="27" customHeight="1" thickBot="1" x14ac:dyDescent="0.25">
      <c r="B5" s="165" t="s">
        <v>379</v>
      </c>
      <c r="C5" s="151"/>
      <c r="D5" s="151"/>
      <c r="E5" s="151"/>
      <c r="F5" s="151"/>
      <c r="G5" s="151"/>
      <c r="H5" s="152"/>
    </row>
    <row r="6" spans="2:8" ht="17.25" customHeight="1" x14ac:dyDescent="0.2">
      <c r="B6" s="166" t="s">
        <v>0</v>
      </c>
      <c r="C6" s="168" t="s">
        <v>10</v>
      </c>
      <c r="D6" s="168" t="s">
        <v>11</v>
      </c>
      <c r="E6" s="168" t="s">
        <v>5</v>
      </c>
      <c r="F6" s="168"/>
      <c r="G6" s="170" t="s">
        <v>8</v>
      </c>
      <c r="H6" s="172" t="s">
        <v>9</v>
      </c>
    </row>
    <row r="7" spans="2:8" ht="28.9" customHeight="1" thickBot="1" x14ac:dyDescent="0.25">
      <c r="B7" s="167"/>
      <c r="C7" s="169"/>
      <c r="D7" s="169"/>
      <c r="E7" s="58" t="s">
        <v>6</v>
      </c>
      <c r="F7" s="58" t="s">
        <v>7</v>
      </c>
      <c r="G7" s="171"/>
      <c r="H7" s="173"/>
    </row>
    <row r="8" spans="2:8" ht="15" customHeight="1" thickBot="1" x14ac:dyDescent="0.25">
      <c r="B8" s="27" t="s">
        <v>15</v>
      </c>
      <c r="C8" s="34" t="s">
        <v>29</v>
      </c>
      <c r="D8" s="29" t="s">
        <v>28</v>
      </c>
      <c r="E8" s="28"/>
      <c r="F8" s="28"/>
      <c r="G8" s="30"/>
      <c r="H8" s="31"/>
    </row>
    <row r="9" spans="2:8" ht="39.950000000000003" customHeight="1" thickBot="1" x14ac:dyDescent="0.25">
      <c r="B9" s="115">
        <v>1</v>
      </c>
      <c r="C9" s="117" t="s">
        <v>29</v>
      </c>
      <c r="D9" s="116" t="s">
        <v>278</v>
      </c>
      <c r="E9" s="117" t="s">
        <v>34</v>
      </c>
      <c r="F9" s="117">
        <v>1</v>
      </c>
      <c r="G9" s="118"/>
      <c r="H9" s="119"/>
    </row>
    <row r="10" spans="2:8" ht="15" customHeight="1" thickBot="1" x14ac:dyDescent="0.25">
      <c r="B10" s="155" t="s">
        <v>281</v>
      </c>
      <c r="C10" s="156"/>
      <c r="D10" s="156"/>
      <c r="E10" s="156"/>
      <c r="F10" s="156"/>
      <c r="G10" s="157"/>
      <c r="H10" s="47">
        <f>SUM(H8:H9)</f>
        <v>0</v>
      </c>
    </row>
    <row r="11" spans="2:8" ht="15" customHeight="1" thickBot="1" x14ac:dyDescent="0.25">
      <c r="B11" s="27" t="s">
        <v>31</v>
      </c>
      <c r="C11" s="28"/>
      <c r="D11" s="29" t="s">
        <v>14</v>
      </c>
      <c r="E11" s="28"/>
      <c r="F11" s="28"/>
      <c r="G11" s="30"/>
      <c r="H11" s="31"/>
    </row>
    <row r="12" spans="2:8" ht="15" customHeight="1" thickBot="1" x14ac:dyDescent="0.25">
      <c r="B12" s="33">
        <v>1</v>
      </c>
      <c r="C12" s="34" t="s">
        <v>18</v>
      </c>
      <c r="D12" s="29" t="s">
        <v>16</v>
      </c>
      <c r="E12" s="34"/>
      <c r="F12" s="35"/>
      <c r="G12" s="34"/>
      <c r="H12" s="36"/>
    </row>
    <row r="13" spans="2:8" ht="64.5" customHeight="1" x14ac:dyDescent="0.2">
      <c r="B13" s="66" t="s">
        <v>1</v>
      </c>
      <c r="C13" s="108" t="s">
        <v>19</v>
      </c>
      <c r="D13" s="53" t="s">
        <v>279</v>
      </c>
      <c r="E13" s="67"/>
      <c r="F13" s="68"/>
      <c r="G13" s="69"/>
      <c r="H13" s="70"/>
    </row>
    <row r="14" spans="2:8" s="60" customFormat="1" ht="15" customHeight="1" x14ac:dyDescent="0.2">
      <c r="B14" s="9" t="s">
        <v>41</v>
      </c>
      <c r="C14" s="8" t="s">
        <v>19</v>
      </c>
      <c r="D14" s="11" t="s">
        <v>17</v>
      </c>
      <c r="E14" s="8" t="s">
        <v>40</v>
      </c>
      <c r="F14" s="26">
        <v>0.36</v>
      </c>
      <c r="G14" s="13"/>
      <c r="H14" s="14"/>
    </row>
    <row r="15" spans="2:8" s="60" customFormat="1" ht="55.5" customHeight="1" thickBot="1" x14ac:dyDescent="0.25">
      <c r="B15" s="9" t="s">
        <v>240</v>
      </c>
      <c r="C15" s="32" t="s">
        <v>19</v>
      </c>
      <c r="D15" s="103" t="s">
        <v>280</v>
      </c>
      <c r="E15" s="32" t="s">
        <v>40</v>
      </c>
      <c r="F15" s="48">
        <v>0.36</v>
      </c>
      <c r="G15" s="89"/>
      <c r="H15" s="14"/>
    </row>
    <row r="16" spans="2:8" s="60" customFormat="1" ht="15" customHeight="1" x14ac:dyDescent="0.2">
      <c r="B16" s="61" t="s">
        <v>2</v>
      </c>
      <c r="C16" s="109" t="s">
        <v>20</v>
      </c>
      <c r="D16" s="54" t="s">
        <v>21</v>
      </c>
      <c r="E16" s="62"/>
      <c r="F16" s="63"/>
      <c r="G16" s="64"/>
      <c r="H16" s="65"/>
    </row>
    <row r="17" spans="1:10" s="60" customFormat="1" ht="15" customHeight="1" x14ac:dyDescent="0.2">
      <c r="B17" s="9" t="s">
        <v>42</v>
      </c>
      <c r="C17" s="8" t="s">
        <v>20</v>
      </c>
      <c r="D17" s="11" t="s">
        <v>50</v>
      </c>
      <c r="E17" s="8" t="s">
        <v>305</v>
      </c>
      <c r="F17" s="26">
        <v>262</v>
      </c>
      <c r="G17" s="13"/>
      <c r="H17" s="14"/>
    </row>
    <row r="18" spans="1:10" s="60" customFormat="1" ht="15" customHeight="1" x14ac:dyDescent="0.2">
      <c r="B18" s="9" t="s">
        <v>43</v>
      </c>
      <c r="C18" s="8" t="s">
        <v>20</v>
      </c>
      <c r="D18" s="11" t="s">
        <v>51</v>
      </c>
      <c r="E18" s="8" t="s">
        <v>305</v>
      </c>
      <c r="F18" s="26">
        <v>25</v>
      </c>
      <c r="G18" s="13"/>
      <c r="H18" s="14"/>
    </row>
    <row r="19" spans="1:10" s="60" customFormat="1" ht="15" customHeight="1" x14ac:dyDescent="0.2">
      <c r="B19" s="9" t="s">
        <v>55</v>
      </c>
      <c r="C19" s="8" t="s">
        <v>20</v>
      </c>
      <c r="D19" s="11" t="s">
        <v>52</v>
      </c>
      <c r="E19" s="8" t="s">
        <v>305</v>
      </c>
      <c r="F19" s="26">
        <v>2</v>
      </c>
      <c r="G19" s="13"/>
      <c r="H19" s="14"/>
    </row>
    <row r="20" spans="1:10" s="60" customFormat="1" ht="15" customHeight="1" x14ac:dyDescent="0.2">
      <c r="B20" s="9" t="s">
        <v>56</v>
      </c>
      <c r="C20" s="8" t="s">
        <v>20</v>
      </c>
      <c r="D20" s="11" t="s">
        <v>53</v>
      </c>
      <c r="E20" s="37" t="s">
        <v>134</v>
      </c>
      <c r="F20" s="38">
        <v>0.02</v>
      </c>
      <c r="G20" s="39"/>
      <c r="H20" s="14"/>
      <c r="J20" s="98"/>
    </row>
    <row r="21" spans="1:10" s="60" customFormat="1" ht="15" customHeight="1" thickBot="1" x14ac:dyDescent="0.25">
      <c r="B21" s="104" t="s">
        <v>245</v>
      </c>
      <c r="C21" s="105" t="s">
        <v>20</v>
      </c>
      <c r="D21" s="106" t="s">
        <v>246</v>
      </c>
      <c r="E21" s="49" t="s">
        <v>305</v>
      </c>
      <c r="F21" s="51">
        <v>4</v>
      </c>
      <c r="G21" s="52"/>
      <c r="H21" s="107"/>
      <c r="J21" s="98"/>
    </row>
    <row r="22" spans="1:10" s="60" customFormat="1" ht="15" customHeight="1" x14ac:dyDescent="0.2">
      <c r="B22" s="61" t="s">
        <v>35</v>
      </c>
      <c r="C22" s="109" t="s">
        <v>22</v>
      </c>
      <c r="D22" s="54" t="s">
        <v>23</v>
      </c>
      <c r="E22" s="62"/>
      <c r="F22" s="63"/>
      <c r="G22" s="64"/>
      <c r="H22" s="65"/>
      <c r="J22" s="98"/>
    </row>
    <row r="23" spans="1:10" s="60" customFormat="1" ht="15" customHeight="1" x14ac:dyDescent="0.2">
      <c r="B23" s="9" t="s">
        <v>44</v>
      </c>
      <c r="C23" s="8" t="s">
        <v>22</v>
      </c>
      <c r="D23" s="11" t="s">
        <v>23</v>
      </c>
      <c r="E23" s="8" t="s">
        <v>63</v>
      </c>
      <c r="F23" s="26">
        <v>10</v>
      </c>
      <c r="G23" s="13"/>
      <c r="H23" s="14"/>
      <c r="J23" s="98"/>
    </row>
    <row r="24" spans="1:10" s="60" customFormat="1" ht="15" customHeight="1" x14ac:dyDescent="0.2">
      <c r="B24" s="71" t="s">
        <v>36</v>
      </c>
      <c r="C24" s="110" t="s">
        <v>24</v>
      </c>
      <c r="D24" s="55" t="s">
        <v>25</v>
      </c>
      <c r="E24" s="56"/>
      <c r="F24" s="72"/>
      <c r="G24" s="73"/>
      <c r="H24" s="74"/>
    </row>
    <row r="25" spans="1:10" s="60" customFormat="1" ht="15" customHeight="1" x14ac:dyDescent="0.2">
      <c r="B25" s="9" t="s">
        <v>45</v>
      </c>
      <c r="C25" s="8" t="s">
        <v>24</v>
      </c>
      <c r="D25" s="11" t="s">
        <v>120</v>
      </c>
      <c r="E25" s="8" t="s">
        <v>54</v>
      </c>
      <c r="F25" s="26">
        <v>13</v>
      </c>
      <c r="G25" s="13"/>
      <c r="H25" s="14"/>
    </row>
    <row r="26" spans="1:10" ht="15" customHeight="1" x14ac:dyDescent="0.2">
      <c r="A26" s="60"/>
      <c r="B26" s="15" t="s">
        <v>46</v>
      </c>
      <c r="C26" s="8" t="s">
        <v>24</v>
      </c>
      <c r="D26" s="11" t="s">
        <v>121</v>
      </c>
      <c r="E26" s="8" t="s">
        <v>54</v>
      </c>
      <c r="F26" s="26">
        <v>8</v>
      </c>
      <c r="G26" s="13"/>
      <c r="H26" s="14"/>
    </row>
    <row r="27" spans="1:10" ht="15" customHeight="1" x14ac:dyDescent="0.2">
      <c r="A27" s="60"/>
      <c r="B27" s="9" t="s">
        <v>135</v>
      </c>
      <c r="C27" s="8" t="s">
        <v>24</v>
      </c>
      <c r="D27" s="11" t="s">
        <v>122</v>
      </c>
      <c r="E27" s="8" t="s">
        <v>90</v>
      </c>
      <c r="F27" s="26">
        <v>108</v>
      </c>
      <c r="G27" s="13"/>
      <c r="H27" s="14"/>
    </row>
    <row r="28" spans="1:10" ht="15" customHeight="1" x14ac:dyDescent="0.2">
      <c r="A28" s="60"/>
      <c r="B28" s="9" t="s">
        <v>136</v>
      </c>
      <c r="C28" s="8" t="s">
        <v>24</v>
      </c>
      <c r="D28" s="16" t="s">
        <v>123</v>
      </c>
      <c r="E28" s="8" t="s">
        <v>90</v>
      </c>
      <c r="F28" s="26">
        <v>11</v>
      </c>
      <c r="G28" s="13"/>
      <c r="H28" s="14"/>
    </row>
    <row r="29" spans="1:10" ht="15" customHeight="1" x14ac:dyDescent="0.2">
      <c r="A29" s="60"/>
      <c r="B29" s="15" t="s">
        <v>137</v>
      </c>
      <c r="C29" s="8" t="s">
        <v>24</v>
      </c>
      <c r="D29" s="11" t="s">
        <v>144</v>
      </c>
      <c r="E29" s="8" t="s">
        <v>54</v>
      </c>
      <c r="F29" s="26">
        <v>47</v>
      </c>
      <c r="G29" s="13"/>
      <c r="H29" s="14"/>
    </row>
    <row r="30" spans="1:10" ht="15" customHeight="1" x14ac:dyDescent="0.2">
      <c r="A30" s="60"/>
      <c r="B30" s="9" t="s">
        <v>138</v>
      </c>
      <c r="C30" s="8" t="s">
        <v>24</v>
      </c>
      <c r="D30" s="11" t="s">
        <v>141</v>
      </c>
      <c r="E30" s="8" t="s">
        <v>54</v>
      </c>
      <c r="F30" s="26">
        <v>81</v>
      </c>
      <c r="G30" s="13"/>
      <c r="H30" s="14"/>
    </row>
    <row r="31" spans="1:10" ht="15" customHeight="1" x14ac:dyDescent="0.2">
      <c r="A31" s="60"/>
      <c r="B31" s="9" t="s">
        <v>139</v>
      </c>
      <c r="C31" s="8" t="s">
        <v>24</v>
      </c>
      <c r="D31" s="16" t="s">
        <v>124</v>
      </c>
      <c r="E31" s="37" t="s">
        <v>305</v>
      </c>
      <c r="F31" s="38">
        <v>15</v>
      </c>
      <c r="G31" s="39"/>
      <c r="H31" s="17"/>
    </row>
    <row r="32" spans="1:10" ht="15" customHeight="1" x14ac:dyDescent="0.2">
      <c r="A32" s="60"/>
      <c r="B32" s="15" t="s">
        <v>140</v>
      </c>
      <c r="C32" s="8" t="s">
        <v>24</v>
      </c>
      <c r="D32" s="16" t="s">
        <v>125</v>
      </c>
      <c r="E32" s="37" t="s">
        <v>90</v>
      </c>
      <c r="F32" s="38">
        <v>25</v>
      </c>
      <c r="G32" s="39"/>
      <c r="H32" s="17"/>
    </row>
    <row r="33" spans="1:8" ht="32.25" customHeight="1" x14ac:dyDescent="0.2">
      <c r="A33" s="60"/>
      <c r="B33" s="15" t="s">
        <v>143</v>
      </c>
      <c r="C33" s="8" t="s">
        <v>24</v>
      </c>
      <c r="D33" s="11" t="s">
        <v>142</v>
      </c>
      <c r="E33" s="8" t="s">
        <v>63</v>
      </c>
      <c r="F33" s="26">
        <v>16</v>
      </c>
      <c r="G33" s="39"/>
      <c r="H33" s="14"/>
    </row>
    <row r="34" spans="1:8" ht="15" customHeight="1" x14ac:dyDescent="0.2">
      <c r="A34" s="60"/>
      <c r="B34" s="15" t="s">
        <v>261</v>
      </c>
      <c r="C34" s="8" t="s">
        <v>24</v>
      </c>
      <c r="D34" s="103" t="s">
        <v>265</v>
      </c>
      <c r="E34" s="32" t="s">
        <v>305</v>
      </c>
      <c r="F34" s="48">
        <v>1</v>
      </c>
      <c r="G34" s="13"/>
      <c r="H34" s="107"/>
    </row>
    <row r="35" spans="1:8" ht="15" customHeight="1" x14ac:dyDescent="0.2">
      <c r="A35" s="60"/>
      <c r="B35" s="15" t="s">
        <v>262</v>
      </c>
      <c r="C35" s="8" t="s">
        <v>24</v>
      </c>
      <c r="D35" s="11" t="s">
        <v>266</v>
      </c>
      <c r="E35" s="8" t="s">
        <v>305</v>
      </c>
      <c r="F35" s="26">
        <v>1</v>
      </c>
      <c r="G35" s="13"/>
      <c r="H35" s="17"/>
    </row>
    <row r="36" spans="1:8" ht="15" customHeight="1" x14ac:dyDescent="0.2">
      <c r="A36" s="60"/>
      <c r="B36" s="15" t="s">
        <v>263</v>
      </c>
      <c r="C36" s="8" t="s">
        <v>24</v>
      </c>
      <c r="D36" s="11" t="s">
        <v>267</v>
      </c>
      <c r="E36" s="8" t="s">
        <v>305</v>
      </c>
      <c r="F36" s="26">
        <v>1</v>
      </c>
      <c r="G36" s="13"/>
      <c r="H36" s="17"/>
    </row>
    <row r="37" spans="1:8" ht="15" customHeight="1" thickBot="1" x14ac:dyDescent="0.25">
      <c r="A37" s="60"/>
      <c r="B37" s="15" t="s">
        <v>264</v>
      </c>
      <c r="C37" s="8" t="s">
        <v>24</v>
      </c>
      <c r="D37" s="11" t="s">
        <v>268</v>
      </c>
      <c r="E37" s="8" t="s">
        <v>305</v>
      </c>
      <c r="F37" s="26">
        <v>1</v>
      </c>
      <c r="G37" s="13"/>
      <c r="H37" s="17"/>
    </row>
    <row r="38" spans="1:8" ht="15" customHeight="1" thickBot="1" x14ac:dyDescent="0.25">
      <c r="B38" s="155" t="s">
        <v>12</v>
      </c>
      <c r="C38" s="156"/>
      <c r="D38" s="156"/>
      <c r="E38" s="156"/>
      <c r="F38" s="156"/>
      <c r="G38" s="156"/>
      <c r="H38" s="40">
        <f>SUM(H13:H37)</f>
        <v>0</v>
      </c>
    </row>
    <row r="39" spans="1:8" ht="15" customHeight="1" thickBot="1" x14ac:dyDescent="0.25">
      <c r="B39" s="33">
        <v>2</v>
      </c>
      <c r="C39" s="34" t="s">
        <v>26</v>
      </c>
      <c r="D39" s="29" t="s">
        <v>27</v>
      </c>
      <c r="E39" s="34"/>
      <c r="F39" s="35"/>
      <c r="G39" s="34"/>
      <c r="H39" s="36"/>
    </row>
    <row r="40" spans="1:8" ht="15" customHeight="1" x14ac:dyDescent="0.2">
      <c r="B40" s="75" t="s">
        <v>3</v>
      </c>
      <c r="C40" s="108" t="s">
        <v>242</v>
      </c>
      <c r="D40" s="53" t="s">
        <v>47</v>
      </c>
      <c r="E40" s="67"/>
      <c r="F40" s="76"/>
      <c r="G40" s="69"/>
      <c r="H40" s="70"/>
    </row>
    <row r="41" spans="1:8" ht="15" customHeight="1" x14ac:dyDescent="0.2">
      <c r="B41" s="10" t="s">
        <v>49</v>
      </c>
      <c r="C41" s="32" t="s">
        <v>242</v>
      </c>
      <c r="D41" s="11" t="s">
        <v>47</v>
      </c>
      <c r="E41" s="8" t="s">
        <v>63</v>
      </c>
      <c r="F41" s="26">
        <v>8741</v>
      </c>
      <c r="G41" s="13"/>
      <c r="H41" s="14"/>
    </row>
    <row r="42" spans="1:8" ht="15" customHeight="1" x14ac:dyDescent="0.2">
      <c r="B42" s="75" t="s">
        <v>4</v>
      </c>
      <c r="C42" s="110" t="s">
        <v>58</v>
      </c>
      <c r="D42" s="55" t="s">
        <v>48</v>
      </c>
      <c r="E42" s="56"/>
      <c r="F42" s="72"/>
      <c r="G42" s="73"/>
      <c r="H42" s="70"/>
    </row>
    <row r="43" spans="1:8" ht="15" customHeight="1" x14ac:dyDescent="0.2">
      <c r="B43" s="10" t="s">
        <v>145</v>
      </c>
      <c r="C43" s="8" t="s">
        <v>58</v>
      </c>
      <c r="D43" s="11" t="s">
        <v>48</v>
      </c>
      <c r="E43" s="8" t="s">
        <v>63</v>
      </c>
      <c r="F43" s="26">
        <v>9737</v>
      </c>
      <c r="G43" s="13"/>
      <c r="H43" s="14"/>
    </row>
    <row r="44" spans="1:8" ht="15" customHeight="1" x14ac:dyDescent="0.2">
      <c r="B44" s="75" t="s">
        <v>59</v>
      </c>
      <c r="C44" s="110" t="s">
        <v>61</v>
      </c>
      <c r="D44" s="55" t="s">
        <v>60</v>
      </c>
      <c r="E44" s="56"/>
      <c r="F44" s="72"/>
      <c r="G44" s="73"/>
      <c r="H44" s="74"/>
    </row>
    <row r="45" spans="1:8" ht="15" customHeight="1" x14ac:dyDescent="0.2">
      <c r="B45" s="10" t="s">
        <v>146</v>
      </c>
      <c r="C45" s="8" t="s">
        <v>61</v>
      </c>
      <c r="D45" s="11" t="s">
        <v>62</v>
      </c>
      <c r="E45" s="8" t="s">
        <v>54</v>
      </c>
      <c r="F45" s="26">
        <v>2109</v>
      </c>
      <c r="G45" s="13"/>
      <c r="H45" s="14"/>
    </row>
    <row r="46" spans="1:8" ht="15" customHeight="1" thickBot="1" x14ac:dyDescent="0.25">
      <c r="B46" s="57" t="s">
        <v>147</v>
      </c>
      <c r="C46" s="49" t="s">
        <v>61</v>
      </c>
      <c r="D46" s="50" t="s">
        <v>241</v>
      </c>
      <c r="E46" s="49" t="s">
        <v>54</v>
      </c>
      <c r="F46" s="51">
        <v>2445</v>
      </c>
      <c r="G46" s="52"/>
      <c r="H46" s="14"/>
    </row>
    <row r="47" spans="1:8" ht="15" customHeight="1" thickBot="1" x14ac:dyDescent="0.25">
      <c r="B47" s="155" t="s">
        <v>12</v>
      </c>
      <c r="C47" s="156"/>
      <c r="D47" s="156"/>
      <c r="E47" s="156"/>
      <c r="F47" s="156"/>
      <c r="G47" s="157"/>
      <c r="H47" s="47">
        <f>SUM(H40:H46)</f>
        <v>0</v>
      </c>
    </row>
    <row r="48" spans="1:8" ht="15" customHeight="1" thickBot="1" x14ac:dyDescent="0.25">
      <c r="B48" s="42">
        <v>3</v>
      </c>
      <c r="C48" s="43" t="s">
        <v>64</v>
      </c>
      <c r="D48" s="44" t="s">
        <v>65</v>
      </c>
      <c r="E48" s="43"/>
      <c r="F48" s="45"/>
      <c r="G48" s="43"/>
      <c r="H48" s="46"/>
    </row>
    <row r="49" spans="2:8" ht="15" customHeight="1" x14ac:dyDescent="0.2">
      <c r="B49" s="75" t="s">
        <v>148</v>
      </c>
      <c r="C49" s="108" t="s">
        <v>272</v>
      </c>
      <c r="D49" s="53" t="s">
        <v>66</v>
      </c>
      <c r="E49" s="67"/>
      <c r="F49" s="76"/>
      <c r="G49" s="69"/>
      <c r="H49" s="70"/>
    </row>
    <row r="50" spans="2:8" ht="15" customHeight="1" x14ac:dyDescent="0.2">
      <c r="B50" s="10" t="s">
        <v>149</v>
      </c>
      <c r="C50" s="8" t="s">
        <v>272</v>
      </c>
      <c r="D50" s="11" t="s">
        <v>66</v>
      </c>
      <c r="E50" s="8" t="s">
        <v>54</v>
      </c>
      <c r="F50" s="26">
        <f>F63+F64+F55+F58</f>
        <v>1781</v>
      </c>
      <c r="G50" s="13"/>
      <c r="H50" s="14"/>
    </row>
    <row r="51" spans="2:8" ht="15" customHeight="1" x14ac:dyDescent="0.2">
      <c r="B51" s="75" t="s">
        <v>150</v>
      </c>
      <c r="C51" s="110" t="s">
        <v>67</v>
      </c>
      <c r="D51" s="55" t="s">
        <v>78</v>
      </c>
      <c r="E51" s="56"/>
      <c r="F51" s="72"/>
      <c r="G51" s="73"/>
      <c r="H51" s="74"/>
    </row>
    <row r="52" spans="2:8" ht="33.75" customHeight="1" x14ac:dyDescent="0.2">
      <c r="B52" s="10" t="s">
        <v>151</v>
      </c>
      <c r="C52" s="37" t="s">
        <v>67</v>
      </c>
      <c r="D52" s="16" t="s">
        <v>224</v>
      </c>
      <c r="E52" s="37" t="s">
        <v>54</v>
      </c>
      <c r="F52" s="38">
        <f>F57+F61</f>
        <v>1086</v>
      </c>
      <c r="G52" s="39"/>
      <c r="H52" s="14"/>
    </row>
    <row r="53" spans="2:8" ht="15" customHeight="1" x14ac:dyDescent="0.2">
      <c r="B53" s="10" t="s">
        <v>226</v>
      </c>
      <c r="C53" s="37" t="s">
        <v>67</v>
      </c>
      <c r="D53" s="16" t="s">
        <v>225</v>
      </c>
      <c r="E53" s="37" t="s">
        <v>54</v>
      </c>
      <c r="F53" s="38">
        <f>F67+F71+F72</f>
        <v>1361</v>
      </c>
      <c r="G53" s="39"/>
      <c r="H53" s="14"/>
    </row>
    <row r="54" spans="2:8" ht="41.25" customHeight="1" x14ac:dyDescent="0.2">
      <c r="B54" s="75" t="s">
        <v>152</v>
      </c>
      <c r="C54" s="110" t="s">
        <v>248</v>
      </c>
      <c r="D54" s="55" t="s">
        <v>249</v>
      </c>
      <c r="E54" s="100"/>
      <c r="F54" s="101"/>
      <c r="G54" s="102"/>
      <c r="H54" s="99"/>
    </row>
    <row r="55" spans="2:8" s="60" customFormat="1" ht="24.95" customHeight="1" x14ac:dyDescent="0.2">
      <c r="B55" s="41" t="s">
        <v>153</v>
      </c>
      <c r="C55" s="37" t="s">
        <v>248</v>
      </c>
      <c r="D55" s="11" t="s">
        <v>218</v>
      </c>
      <c r="E55" s="8" t="s">
        <v>54</v>
      </c>
      <c r="F55" s="26">
        <v>264</v>
      </c>
      <c r="G55" s="13"/>
      <c r="H55" s="14"/>
    </row>
    <row r="56" spans="2:8" ht="15" customHeight="1" x14ac:dyDescent="0.2">
      <c r="B56" s="75" t="s">
        <v>154</v>
      </c>
      <c r="C56" s="110" t="s">
        <v>68</v>
      </c>
      <c r="D56" s="55" t="s">
        <v>70</v>
      </c>
      <c r="E56" s="56"/>
      <c r="F56" s="72"/>
      <c r="G56" s="73"/>
      <c r="H56" s="74"/>
    </row>
    <row r="57" spans="2:8" ht="24.95" customHeight="1" x14ac:dyDescent="0.2">
      <c r="B57" s="10" t="s">
        <v>155</v>
      </c>
      <c r="C57" s="8" t="s">
        <v>243</v>
      </c>
      <c r="D57" s="11" t="s">
        <v>227</v>
      </c>
      <c r="E57" s="8" t="s">
        <v>54</v>
      </c>
      <c r="F57" s="26">
        <v>838</v>
      </c>
      <c r="G57" s="13"/>
      <c r="H57" s="14"/>
    </row>
    <row r="58" spans="2:8" ht="24.95" customHeight="1" x14ac:dyDescent="0.2">
      <c r="B58" s="10" t="s">
        <v>220</v>
      </c>
      <c r="C58" s="8" t="s">
        <v>243</v>
      </c>
      <c r="D58" s="11" t="s">
        <v>228</v>
      </c>
      <c r="E58" s="8" t="s">
        <v>54</v>
      </c>
      <c r="F58" s="26">
        <v>489</v>
      </c>
      <c r="G58" s="13"/>
      <c r="H58" s="14"/>
    </row>
    <row r="59" spans="2:8" ht="24.95" customHeight="1" x14ac:dyDescent="0.2">
      <c r="B59" s="10" t="s">
        <v>221</v>
      </c>
      <c r="C59" s="8" t="s">
        <v>243</v>
      </c>
      <c r="D59" s="11" t="s">
        <v>229</v>
      </c>
      <c r="E59" s="8" t="s">
        <v>54</v>
      </c>
      <c r="F59" s="26">
        <v>190</v>
      </c>
      <c r="G59" s="13"/>
      <c r="H59" s="14"/>
    </row>
    <row r="60" spans="2:8" ht="24.95" customHeight="1" x14ac:dyDescent="0.2">
      <c r="B60" s="10" t="s">
        <v>250</v>
      </c>
      <c r="C60" s="8" t="s">
        <v>243</v>
      </c>
      <c r="D60" s="11" t="s">
        <v>247</v>
      </c>
      <c r="E60" s="8" t="s">
        <v>54</v>
      </c>
      <c r="F60" s="26">
        <v>26</v>
      </c>
      <c r="G60" s="13"/>
      <c r="H60" s="14"/>
    </row>
    <row r="61" spans="2:8" ht="24.95" customHeight="1" x14ac:dyDescent="0.2">
      <c r="B61" s="10" t="s">
        <v>251</v>
      </c>
      <c r="C61" s="8" t="s">
        <v>244</v>
      </c>
      <c r="D61" s="11" t="s">
        <v>219</v>
      </c>
      <c r="E61" s="8" t="s">
        <v>54</v>
      </c>
      <c r="F61" s="26">
        <v>248</v>
      </c>
      <c r="G61" s="13"/>
      <c r="H61" s="14"/>
    </row>
    <row r="62" spans="2:8" ht="15" customHeight="1" x14ac:dyDescent="0.2">
      <c r="B62" s="75" t="s">
        <v>222</v>
      </c>
      <c r="C62" s="110" t="s">
        <v>69</v>
      </c>
      <c r="D62" s="55" t="s">
        <v>71</v>
      </c>
      <c r="E62" s="56"/>
      <c r="F62" s="72"/>
      <c r="G62" s="73"/>
      <c r="H62" s="74"/>
    </row>
    <row r="63" spans="2:8" ht="24.95" customHeight="1" x14ac:dyDescent="0.2">
      <c r="B63" s="10" t="s">
        <v>223</v>
      </c>
      <c r="C63" s="8" t="s">
        <v>69</v>
      </c>
      <c r="D63" s="11" t="s">
        <v>231</v>
      </c>
      <c r="E63" s="8" t="s">
        <v>54</v>
      </c>
      <c r="F63" s="26">
        <v>838</v>
      </c>
      <c r="G63" s="13"/>
      <c r="H63" s="14"/>
    </row>
    <row r="64" spans="2:8" ht="24.95" customHeight="1" x14ac:dyDescent="0.2">
      <c r="B64" s="10" t="s">
        <v>252</v>
      </c>
      <c r="C64" s="8" t="s">
        <v>69</v>
      </c>
      <c r="D64" s="11" t="s">
        <v>230</v>
      </c>
      <c r="E64" s="8" t="s">
        <v>54</v>
      </c>
      <c r="F64" s="26">
        <v>190</v>
      </c>
      <c r="G64" s="13"/>
      <c r="H64" s="14"/>
    </row>
    <row r="65" spans="2:8" ht="24.95" customHeight="1" x14ac:dyDescent="0.2">
      <c r="B65" s="10" t="s">
        <v>253</v>
      </c>
      <c r="C65" s="8" t="s">
        <v>69</v>
      </c>
      <c r="D65" s="11" t="s">
        <v>256</v>
      </c>
      <c r="E65" s="8" t="s">
        <v>54</v>
      </c>
      <c r="F65" s="26">
        <v>258</v>
      </c>
      <c r="G65" s="13"/>
      <c r="H65" s="14"/>
    </row>
    <row r="66" spans="2:8" ht="15" customHeight="1" x14ac:dyDescent="0.2">
      <c r="B66" s="77" t="s">
        <v>254</v>
      </c>
      <c r="C66" s="110" t="s">
        <v>72</v>
      </c>
      <c r="D66" s="55" t="s">
        <v>73</v>
      </c>
      <c r="E66" s="56"/>
      <c r="F66" s="72"/>
      <c r="G66" s="73"/>
      <c r="H66" s="74"/>
    </row>
    <row r="67" spans="2:8" s="60" customFormat="1" ht="15" customHeight="1" thickBot="1" x14ac:dyDescent="0.25">
      <c r="B67" s="57" t="s">
        <v>255</v>
      </c>
      <c r="C67" s="49" t="s">
        <v>72</v>
      </c>
      <c r="D67" s="50" t="s">
        <v>217</v>
      </c>
      <c r="E67" s="49" t="s">
        <v>54</v>
      </c>
      <c r="F67" s="51">
        <v>256</v>
      </c>
      <c r="G67" s="52"/>
      <c r="H67" s="17"/>
    </row>
    <row r="68" spans="2:8" ht="15" customHeight="1" thickBot="1" x14ac:dyDescent="0.25">
      <c r="B68" s="162" t="s">
        <v>12</v>
      </c>
      <c r="C68" s="163"/>
      <c r="D68" s="163"/>
      <c r="E68" s="163"/>
      <c r="F68" s="163"/>
      <c r="G68" s="164"/>
      <c r="H68" s="47">
        <f>SUM(H49:H67)</f>
        <v>0</v>
      </c>
    </row>
    <row r="69" spans="2:8" ht="15" customHeight="1" thickBot="1" x14ac:dyDescent="0.25">
      <c r="B69" s="42">
        <v>4</v>
      </c>
      <c r="C69" s="43" t="s">
        <v>74</v>
      </c>
      <c r="D69" s="44" t="s">
        <v>75</v>
      </c>
      <c r="E69" s="43"/>
      <c r="F69" s="45"/>
      <c r="G69" s="43"/>
      <c r="H69" s="46"/>
    </row>
    <row r="70" spans="2:8" ht="15" customHeight="1" x14ac:dyDescent="0.2">
      <c r="B70" s="86" t="s">
        <v>156</v>
      </c>
      <c r="C70" s="109" t="s">
        <v>76</v>
      </c>
      <c r="D70" s="54" t="s">
        <v>77</v>
      </c>
      <c r="E70" s="62"/>
      <c r="F70" s="87"/>
      <c r="G70" s="64"/>
      <c r="H70" s="65"/>
    </row>
    <row r="71" spans="2:8" s="60" customFormat="1" ht="15" customHeight="1" x14ac:dyDescent="0.2">
      <c r="B71" s="10" t="s">
        <v>157</v>
      </c>
      <c r="C71" s="8" t="s">
        <v>76</v>
      </c>
      <c r="D71" s="11" t="s">
        <v>210</v>
      </c>
      <c r="E71" s="8" t="s">
        <v>54</v>
      </c>
      <c r="F71" s="26">
        <v>267</v>
      </c>
      <c r="G71" s="13"/>
      <c r="H71" s="17"/>
    </row>
    <row r="72" spans="2:8" s="60" customFormat="1" ht="41.25" customHeight="1" x14ac:dyDescent="0.2">
      <c r="B72" s="41" t="s">
        <v>158</v>
      </c>
      <c r="C72" s="32" t="s">
        <v>76</v>
      </c>
      <c r="D72" s="11" t="s">
        <v>209</v>
      </c>
      <c r="E72" s="8" t="s">
        <v>54</v>
      </c>
      <c r="F72" s="26">
        <v>838</v>
      </c>
      <c r="G72" s="13"/>
      <c r="H72" s="17"/>
    </row>
    <row r="73" spans="2:8" ht="15" customHeight="1" x14ac:dyDescent="0.2">
      <c r="B73" s="75" t="s">
        <v>159</v>
      </c>
      <c r="C73" s="108" t="s">
        <v>79</v>
      </c>
      <c r="D73" s="55" t="s">
        <v>206</v>
      </c>
      <c r="E73" s="56"/>
      <c r="F73" s="72"/>
      <c r="G73" s="73"/>
      <c r="H73" s="74"/>
    </row>
    <row r="74" spans="2:8" ht="15" customHeight="1" x14ac:dyDescent="0.2">
      <c r="B74" s="10" t="s">
        <v>160</v>
      </c>
      <c r="C74" s="8" t="s">
        <v>270</v>
      </c>
      <c r="D74" s="11" t="s">
        <v>208</v>
      </c>
      <c r="E74" s="8" t="s">
        <v>54</v>
      </c>
      <c r="F74" s="26">
        <v>277</v>
      </c>
      <c r="G74" s="13"/>
      <c r="H74" s="17"/>
    </row>
    <row r="75" spans="2:8" ht="31.5" customHeight="1" x14ac:dyDescent="0.2">
      <c r="B75" s="10" t="s">
        <v>161</v>
      </c>
      <c r="C75" s="8" t="s">
        <v>271</v>
      </c>
      <c r="D75" s="16" t="s">
        <v>207</v>
      </c>
      <c r="E75" s="37" t="s">
        <v>54</v>
      </c>
      <c r="F75" s="38">
        <v>838</v>
      </c>
      <c r="G75" s="39"/>
      <c r="H75" s="17"/>
    </row>
    <row r="76" spans="2:8" ht="15" customHeight="1" x14ac:dyDescent="0.2">
      <c r="B76" s="75" t="s">
        <v>211</v>
      </c>
      <c r="C76" s="108" t="s">
        <v>212</v>
      </c>
      <c r="D76" s="55" t="s">
        <v>213</v>
      </c>
      <c r="E76" s="56"/>
      <c r="F76" s="72"/>
      <c r="G76" s="73"/>
      <c r="H76" s="74"/>
    </row>
    <row r="77" spans="2:8" ht="15" customHeight="1" x14ac:dyDescent="0.2">
      <c r="B77" s="10" t="s">
        <v>214</v>
      </c>
      <c r="C77" s="8" t="s">
        <v>212</v>
      </c>
      <c r="D77" s="11" t="s">
        <v>208</v>
      </c>
      <c r="E77" s="8" t="s">
        <v>54</v>
      </c>
      <c r="F77" s="26">
        <v>277</v>
      </c>
      <c r="G77" s="13"/>
      <c r="H77" s="17"/>
    </row>
    <row r="78" spans="2:8" ht="15" customHeight="1" x14ac:dyDescent="0.2">
      <c r="B78" s="10" t="s">
        <v>215</v>
      </c>
      <c r="C78" s="8" t="s">
        <v>212</v>
      </c>
      <c r="D78" s="11" t="s">
        <v>210</v>
      </c>
      <c r="E78" s="8" t="s">
        <v>54</v>
      </c>
      <c r="F78" s="26">
        <v>267</v>
      </c>
      <c r="G78" s="13"/>
      <c r="H78" s="17"/>
    </row>
    <row r="79" spans="2:8" ht="15" customHeight="1" thickBot="1" x14ac:dyDescent="0.25">
      <c r="B79" s="57" t="s">
        <v>216</v>
      </c>
      <c r="C79" s="49" t="s">
        <v>212</v>
      </c>
      <c r="D79" s="50" t="s">
        <v>217</v>
      </c>
      <c r="E79" s="49" t="s">
        <v>54</v>
      </c>
      <c r="F79" s="51">
        <v>256</v>
      </c>
      <c r="G79" s="52"/>
      <c r="H79" s="17"/>
    </row>
    <row r="80" spans="2:8" ht="15" customHeight="1" thickBot="1" x14ac:dyDescent="0.25">
      <c r="B80" s="162" t="s">
        <v>12</v>
      </c>
      <c r="C80" s="163"/>
      <c r="D80" s="163"/>
      <c r="E80" s="163"/>
      <c r="F80" s="163"/>
      <c r="G80" s="164"/>
      <c r="H80" s="47">
        <f>SUM(H70:H79)</f>
        <v>0</v>
      </c>
    </row>
    <row r="81" spans="2:10" ht="15" customHeight="1" thickBot="1" x14ac:dyDescent="0.25">
      <c r="B81" s="42">
        <v>5</v>
      </c>
      <c r="C81" s="43" t="s">
        <v>80</v>
      </c>
      <c r="D81" s="44" t="s">
        <v>81</v>
      </c>
      <c r="E81" s="43"/>
      <c r="F81" s="45"/>
      <c r="G81" s="43"/>
      <c r="H81" s="46"/>
    </row>
    <row r="82" spans="2:10" ht="15" customHeight="1" x14ac:dyDescent="0.2">
      <c r="B82" s="75" t="s">
        <v>162</v>
      </c>
      <c r="C82" s="108" t="s">
        <v>82</v>
      </c>
      <c r="D82" s="53" t="s">
        <v>83</v>
      </c>
      <c r="E82" s="67"/>
      <c r="F82" s="76"/>
      <c r="G82" s="69"/>
      <c r="H82" s="70"/>
    </row>
    <row r="83" spans="2:10" ht="24.95" customHeight="1" x14ac:dyDescent="0.2">
      <c r="B83" s="10" t="s">
        <v>163</v>
      </c>
      <c r="C83" s="8" t="s">
        <v>82</v>
      </c>
      <c r="D83" s="11" t="s">
        <v>232</v>
      </c>
      <c r="E83" s="8" t="s">
        <v>54</v>
      </c>
      <c r="F83" s="26">
        <v>29.4</v>
      </c>
      <c r="G83" s="13"/>
      <c r="H83" s="17"/>
      <c r="J83" s="59"/>
    </row>
    <row r="84" spans="2:10" ht="58.5" customHeight="1" x14ac:dyDescent="0.2">
      <c r="B84" s="41" t="s">
        <v>164</v>
      </c>
      <c r="C84" s="32" t="s">
        <v>82</v>
      </c>
      <c r="D84" s="11" t="s">
        <v>269</v>
      </c>
      <c r="E84" s="8" t="s">
        <v>90</v>
      </c>
      <c r="F84" s="26">
        <v>26</v>
      </c>
      <c r="G84" s="13"/>
      <c r="H84" s="17"/>
      <c r="J84" s="59"/>
    </row>
    <row r="85" spans="2:10" ht="15" customHeight="1" x14ac:dyDescent="0.2">
      <c r="B85" s="75" t="s">
        <v>165</v>
      </c>
      <c r="C85" s="108" t="s">
        <v>260</v>
      </c>
      <c r="D85" s="55" t="s">
        <v>202</v>
      </c>
      <c r="E85" s="56"/>
      <c r="F85" s="72"/>
      <c r="G85" s="73"/>
      <c r="H85" s="74"/>
      <c r="J85" s="59"/>
    </row>
    <row r="86" spans="2:10" ht="15" customHeight="1" x14ac:dyDescent="0.2">
      <c r="B86" s="78" t="s">
        <v>166</v>
      </c>
      <c r="C86" s="32" t="s">
        <v>260</v>
      </c>
      <c r="D86" s="11" t="s">
        <v>203</v>
      </c>
      <c r="E86" s="8" t="s">
        <v>63</v>
      </c>
      <c r="F86" s="26">
        <v>34.700000000000003</v>
      </c>
      <c r="G86" s="13"/>
      <c r="H86" s="17"/>
    </row>
    <row r="87" spans="2:10" ht="15" customHeight="1" x14ac:dyDescent="0.2">
      <c r="B87" s="77" t="s">
        <v>204</v>
      </c>
      <c r="C87" s="108" t="s">
        <v>84</v>
      </c>
      <c r="D87" s="55" t="s">
        <v>85</v>
      </c>
      <c r="E87" s="56"/>
      <c r="F87" s="72"/>
      <c r="G87" s="73"/>
      <c r="H87" s="88"/>
    </row>
    <row r="88" spans="2:10" ht="15" customHeight="1" thickBot="1" x14ac:dyDescent="0.25">
      <c r="B88" s="78" t="s">
        <v>205</v>
      </c>
      <c r="C88" s="37" t="s">
        <v>84</v>
      </c>
      <c r="D88" s="16" t="s">
        <v>233</v>
      </c>
      <c r="E88" s="37" t="s">
        <v>90</v>
      </c>
      <c r="F88" s="38">
        <v>33.700000000000003</v>
      </c>
      <c r="G88" s="39"/>
      <c r="H88" s="17"/>
    </row>
    <row r="89" spans="2:10" ht="15" customHeight="1" thickBot="1" x14ac:dyDescent="0.25">
      <c r="B89" s="155" t="s">
        <v>12</v>
      </c>
      <c r="C89" s="156"/>
      <c r="D89" s="156"/>
      <c r="E89" s="156"/>
      <c r="F89" s="156"/>
      <c r="G89" s="157"/>
      <c r="H89" s="47">
        <f>SUM(H82:H88)</f>
        <v>0</v>
      </c>
    </row>
    <row r="90" spans="2:10" ht="15" customHeight="1" thickBot="1" x14ac:dyDescent="0.25">
      <c r="B90" s="42">
        <v>6</v>
      </c>
      <c r="C90" s="43" t="s">
        <v>86</v>
      </c>
      <c r="D90" s="44" t="s">
        <v>87</v>
      </c>
      <c r="E90" s="43"/>
      <c r="F90" s="45"/>
      <c r="G90" s="43"/>
      <c r="H90" s="46"/>
    </row>
    <row r="91" spans="2:10" ht="15" customHeight="1" x14ac:dyDescent="0.2">
      <c r="B91" s="75" t="s">
        <v>167</v>
      </c>
      <c r="C91" s="108" t="s">
        <v>257</v>
      </c>
      <c r="D91" s="55" t="s">
        <v>57</v>
      </c>
      <c r="E91" s="56"/>
      <c r="F91" s="72"/>
      <c r="G91" s="73"/>
      <c r="H91" s="74"/>
    </row>
    <row r="92" spans="2:10" ht="15" customHeight="1" x14ac:dyDescent="0.2">
      <c r="B92" s="10" t="s">
        <v>168</v>
      </c>
      <c r="C92" s="8" t="s">
        <v>257</v>
      </c>
      <c r="D92" s="11" t="s">
        <v>306</v>
      </c>
      <c r="E92" s="8" t="s">
        <v>54</v>
      </c>
      <c r="F92" s="26">
        <v>3.44</v>
      </c>
      <c r="G92" s="13"/>
      <c r="H92" s="17"/>
    </row>
    <row r="93" spans="2:10" ht="15" customHeight="1" x14ac:dyDescent="0.2">
      <c r="B93" s="10" t="s">
        <v>274</v>
      </c>
      <c r="C93" s="8" t="s">
        <v>257</v>
      </c>
      <c r="D93" s="11" t="s">
        <v>307</v>
      </c>
      <c r="E93" s="8" t="s">
        <v>54</v>
      </c>
      <c r="F93" s="26">
        <v>4.9000000000000004</v>
      </c>
      <c r="G93" s="13"/>
      <c r="H93" s="17"/>
    </row>
    <row r="94" spans="2:10" ht="15" customHeight="1" x14ac:dyDescent="0.2">
      <c r="B94" s="10" t="s">
        <v>275</v>
      </c>
      <c r="C94" s="8" t="s">
        <v>257</v>
      </c>
      <c r="D94" s="11" t="s">
        <v>235</v>
      </c>
      <c r="E94" s="8" t="s">
        <v>54</v>
      </c>
      <c r="F94" s="26">
        <v>4</v>
      </c>
      <c r="G94" s="13"/>
      <c r="H94" s="17"/>
    </row>
    <row r="95" spans="2:10" ht="15" customHeight="1" x14ac:dyDescent="0.2">
      <c r="B95" s="75" t="s">
        <v>169</v>
      </c>
      <c r="C95" s="108" t="s">
        <v>273</v>
      </c>
      <c r="D95" s="53" t="s">
        <v>113</v>
      </c>
      <c r="E95" s="67"/>
      <c r="F95" s="76"/>
      <c r="G95" s="69"/>
      <c r="H95" s="74"/>
    </row>
    <row r="96" spans="2:10" ht="15" customHeight="1" x14ac:dyDescent="0.2">
      <c r="B96" s="10" t="s">
        <v>170</v>
      </c>
      <c r="C96" s="32" t="s">
        <v>273</v>
      </c>
      <c r="D96" s="11" t="s">
        <v>114</v>
      </c>
      <c r="E96" s="8" t="s">
        <v>305</v>
      </c>
      <c r="F96" s="26">
        <v>1</v>
      </c>
      <c r="G96" s="13"/>
      <c r="H96" s="17"/>
    </row>
    <row r="97" spans="2:9" ht="15" customHeight="1" x14ac:dyDescent="0.2">
      <c r="B97" s="10" t="s">
        <v>171</v>
      </c>
      <c r="C97" s="32" t="s">
        <v>273</v>
      </c>
      <c r="D97" s="11" t="s">
        <v>115</v>
      </c>
      <c r="E97" s="8" t="s">
        <v>305</v>
      </c>
      <c r="F97" s="26">
        <v>2</v>
      </c>
      <c r="G97" s="13"/>
      <c r="H97" s="17"/>
    </row>
    <row r="98" spans="2:9" ht="15" customHeight="1" x14ac:dyDescent="0.2">
      <c r="B98" s="10" t="s">
        <v>172</v>
      </c>
      <c r="C98" s="32" t="s">
        <v>273</v>
      </c>
      <c r="D98" s="11" t="s">
        <v>118</v>
      </c>
      <c r="E98" s="8" t="s">
        <v>305</v>
      </c>
      <c r="F98" s="26">
        <v>1</v>
      </c>
      <c r="G98" s="13"/>
      <c r="H98" s="17"/>
    </row>
    <row r="99" spans="2:9" ht="15" customHeight="1" x14ac:dyDescent="0.2">
      <c r="B99" s="10" t="s">
        <v>276</v>
      </c>
      <c r="C99" s="32" t="s">
        <v>273</v>
      </c>
      <c r="D99" s="11" t="s">
        <v>116</v>
      </c>
      <c r="E99" s="8" t="s">
        <v>305</v>
      </c>
      <c r="F99" s="26">
        <v>1</v>
      </c>
      <c r="G99" s="13"/>
      <c r="H99" s="17"/>
    </row>
    <row r="100" spans="2:9" ht="15" customHeight="1" x14ac:dyDescent="0.2">
      <c r="B100" s="75" t="s">
        <v>173</v>
      </c>
      <c r="C100" s="110" t="s">
        <v>88</v>
      </c>
      <c r="D100" s="55" t="s">
        <v>89</v>
      </c>
      <c r="E100" s="56"/>
      <c r="F100" s="72"/>
      <c r="G100" s="73"/>
      <c r="H100" s="74"/>
    </row>
    <row r="101" spans="2:9" ht="15" customHeight="1" x14ac:dyDescent="0.2">
      <c r="B101" s="10" t="s">
        <v>174</v>
      </c>
      <c r="C101" s="37" t="s">
        <v>88</v>
      </c>
      <c r="D101" s="16" t="s">
        <v>110</v>
      </c>
      <c r="E101" s="37" t="s">
        <v>90</v>
      </c>
      <c r="F101" s="38">
        <v>204</v>
      </c>
      <c r="G101" s="39"/>
      <c r="H101" s="17"/>
    </row>
    <row r="102" spans="2:9" ht="15" customHeight="1" x14ac:dyDescent="0.2">
      <c r="B102" s="10" t="s">
        <v>175</v>
      </c>
      <c r="C102" s="37" t="s">
        <v>88</v>
      </c>
      <c r="D102" s="16" t="s">
        <v>111</v>
      </c>
      <c r="E102" s="37" t="s">
        <v>90</v>
      </c>
      <c r="F102" s="38">
        <v>136</v>
      </c>
      <c r="G102" s="39"/>
      <c r="H102" s="17"/>
      <c r="I102" s="59"/>
    </row>
    <row r="103" spans="2:9" ht="15" customHeight="1" x14ac:dyDescent="0.2">
      <c r="B103" s="10" t="s">
        <v>176</v>
      </c>
      <c r="C103" s="37" t="s">
        <v>88</v>
      </c>
      <c r="D103" s="16" t="s">
        <v>112</v>
      </c>
      <c r="E103" s="37" t="s">
        <v>90</v>
      </c>
      <c r="F103" s="38">
        <v>60</v>
      </c>
      <c r="G103" s="39"/>
      <c r="H103" s="17"/>
    </row>
    <row r="104" spans="2:9" ht="15" customHeight="1" x14ac:dyDescent="0.2">
      <c r="B104" s="75" t="s">
        <v>177</v>
      </c>
      <c r="C104" s="110" t="s">
        <v>91</v>
      </c>
      <c r="D104" s="55" t="s">
        <v>92</v>
      </c>
      <c r="E104" s="56"/>
      <c r="F104" s="72"/>
      <c r="G104" s="73"/>
      <c r="H104" s="88"/>
    </row>
    <row r="105" spans="2:9" ht="15" customHeight="1" thickBot="1" x14ac:dyDescent="0.25">
      <c r="B105" s="78" t="s">
        <v>178</v>
      </c>
      <c r="C105" s="37" t="s">
        <v>91</v>
      </c>
      <c r="D105" s="16" t="s">
        <v>234</v>
      </c>
      <c r="E105" s="37" t="s">
        <v>90</v>
      </c>
      <c r="F105" s="38">
        <v>238</v>
      </c>
      <c r="G105" s="39"/>
      <c r="H105" s="17"/>
    </row>
    <row r="106" spans="2:9" ht="15" customHeight="1" thickBot="1" x14ac:dyDescent="0.25">
      <c r="B106" s="155" t="s">
        <v>12</v>
      </c>
      <c r="C106" s="156"/>
      <c r="D106" s="156"/>
      <c r="E106" s="156"/>
      <c r="F106" s="156"/>
      <c r="G106" s="157"/>
      <c r="H106" s="47">
        <f>SUM(H91:H105)</f>
        <v>0</v>
      </c>
    </row>
    <row r="107" spans="2:9" ht="15" customHeight="1" thickBot="1" x14ac:dyDescent="0.25">
      <c r="B107" s="42">
        <v>7</v>
      </c>
      <c r="C107" s="43" t="s">
        <v>93</v>
      </c>
      <c r="D107" s="44" t="s">
        <v>94</v>
      </c>
      <c r="E107" s="43"/>
      <c r="F107" s="45"/>
      <c r="G107" s="43"/>
      <c r="H107" s="46"/>
    </row>
    <row r="108" spans="2:9" ht="15" customHeight="1" x14ac:dyDescent="0.2">
      <c r="B108" s="75" t="s">
        <v>179</v>
      </c>
      <c r="C108" s="108" t="s">
        <v>95</v>
      </c>
      <c r="D108" s="53" t="s">
        <v>96</v>
      </c>
      <c r="E108" s="67"/>
      <c r="F108" s="76"/>
      <c r="G108" s="69"/>
      <c r="H108" s="70"/>
    </row>
    <row r="109" spans="2:9" ht="15" customHeight="1" x14ac:dyDescent="0.2">
      <c r="B109" s="10" t="s">
        <v>180</v>
      </c>
      <c r="C109" s="8" t="s">
        <v>95</v>
      </c>
      <c r="D109" s="11" t="s">
        <v>96</v>
      </c>
      <c r="E109" s="8" t="s">
        <v>90</v>
      </c>
      <c r="F109" s="26">
        <v>410</v>
      </c>
      <c r="G109" s="13"/>
      <c r="H109" s="17"/>
    </row>
    <row r="110" spans="2:9" ht="15" customHeight="1" x14ac:dyDescent="0.2">
      <c r="B110" s="41" t="s">
        <v>181</v>
      </c>
      <c r="C110" s="32" t="s">
        <v>95</v>
      </c>
      <c r="D110" s="11" t="s">
        <v>98</v>
      </c>
      <c r="E110" s="8" t="s">
        <v>90</v>
      </c>
      <c r="F110" s="26">
        <v>8</v>
      </c>
      <c r="G110" s="13"/>
      <c r="H110" s="17"/>
    </row>
    <row r="111" spans="2:9" ht="15" customHeight="1" x14ac:dyDescent="0.2">
      <c r="B111" s="75" t="s">
        <v>182</v>
      </c>
      <c r="C111" s="108" t="s">
        <v>119</v>
      </c>
      <c r="D111" s="55" t="s">
        <v>97</v>
      </c>
      <c r="E111" s="56"/>
      <c r="F111" s="72"/>
      <c r="G111" s="73"/>
      <c r="H111" s="74"/>
    </row>
    <row r="112" spans="2:9" ht="15" customHeight="1" x14ac:dyDescent="0.2">
      <c r="B112" s="10" t="s">
        <v>183</v>
      </c>
      <c r="C112" s="8" t="s">
        <v>119</v>
      </c>
      <c r="D112" s="11" t="s">
        <v>99</v>
      </c>
      <c r="E112" s="8" t="s">
        <v>54</v>
      </c>
      <c r="F112" s="26">
        <v>489</v>
      </c>
      <c r="G112" s="13"/>
      <c r="H112" s="17"/>
    </row>
    <row r="113" spans="2:9" ht="36.75" customHeight="1" x14ac:dyDescent="0.2">
      <c r="B113" s="41" t="s">
        <v>184</v>
      </c>
      <c r="C113" s="8" t="s">
        <v>119</v>
      </c>
      <c r="D113" s="11" t="s">
        <v>277</v>
      </c>
      <c r="E113" s="8" t="s">
        <v>54</v>
      </c>
      <c r="F113" s="26">
        <v>10</v>
      </c>
      <c r="G113" s="13"/>
      <c r="H113" s="17"/>
    </row>
    <row r="114" spans="2:9" ht="15" customHeight="1" x14ac:dyDescent="0.2">
      <c r="B114" s="75" t="s">
        <v>185</v>
      </c>
      <c r="C114" s="110" t="s">
        <v>100</v>
      </c>
      <c r="D114" s="55" t="s">
        <v>101</v>
      </c>
      <c r="E114" s="56"/>
      <c r="F114" s="72"/>
      <c r="G114" s="73"/>
      <c r="H114" s="74"/>
    </row>
    <row r="115" spans="2:9" ht="15" customHeight="1" x14ac:dyDescent="0.2">
      <c r="B115" s="10" t="s">
        <v>186</v>
      </c>
      <c r="C115" s="37" t="s">
        <v>100</v>
      </c>
      <c r="D115" s="16" t="s">
        <v>101</v>
      </c>
      <c r="E115" s="37" t="s">
        <v>90</v>
      </c>
      <c r="F115" s="38">
        <v>1032</v>
      </c>
      <c r="G115" s="39"/>
      <c r="H115" s="17"/>
    </row>
    <row r="116" spans="2:9" ht="15" customHeight="1" x14ac:dyDescent="0.2">
      <c r="B116" s="75" t="s">
        <v>187</v>
      </c>
      <c r="C116" s="110" t="s">
        <v>102</v>
      </c>
      <c r="D116" s="55" t="s">
        <v>103</v>
      </c>
      <c r="E116" s="56"/>
      <c r="F116" s="72"/>
      <c r="G116" s="73"/>
      <c r="H116" s="74"/>
    </row>
    <row r="117" spans="2:9" ht="15" customHeight="1" x14ac:dyDescent="0.2">
      <c r="B117" s="10" t="s">
        <v>188</v>
      </c>
      <c r="C117" s="8" t="s">
        <v>102</v>
      </c>
      <c r="D117" s="11" t="s">
        <v>104</v>
      </c>
      <c r="E117" s="8" t="s">
        <v>54</v>
      </c>
      <c r="F117" s="26">
        <v>107</v>
      </c>
      <c r="G117" s="13"/>
      <c r="H117" s="17"/>
    </row>
    <row r="118" spans="2:9" ht="15" customHeight="1" x14ac:dyDescent="0.2">
      <c r="B118" s="10" t="s">
        <v>189</v>
      </c>
      <c r="C118" s="8" t="s">
        <v>102</v>
      </c>
      <c r="D118" s="11" t="s">
        <v>105</v>
      </c>
      <c r="E118" s="8" t="s">
        <v>54</v>
      </c>
      <c r="F118" s="26">
        <v>29</v>
      </c>
      <c r="G118" s="13"/>
      <c r="H118" s="17"/>
    </row>
    <row r="119" spans="2:9" ht="36.75" customHeight="1" x14ac:dyDescent="0.2">
      <c r="B119" s="10" t="s">
        <v>190</v>
      </c>
      <c r="C119" s="8" t="s">
        <v>102</v>
      </c>
      <c r="D119" s="11" t="s">
        <v>117</v>
      </c>
      <c r="E119" s="8" t="s">
        <v>54</v>
      </c>
      <c r="F119" s="26">
        <v>54</v>
      </c>
      <c r="G119" s="13"/>
      <c r="H119" s="17"/>
    </row>
    <row r="120" spans="2:9" ht="15" customHeight="1" x14ac:dyDescent="0.2">
      <c r="B120" s="75" t="s">
        <v>191</v>
      </c>
      <c r="C120" s="110" t="s">
        <v>106</v>
      </c>
      <c r="D120" s="55" t="s">
        <v>107</v>
      </c>
      <c r="E120" s="56"/>
      <c r="F120" s="72"/>
      <c r="G120" s="73"/>
      <c r="H120" s="74"/>
    </row>
    <row r="121" spans="2:9" ht="37.5" customHeight="1" thickBot="1" x14ac:dyDescent="0.25">
      <c r="B121" s="78" t="s">
        <v>192</v>
      </c>
      <c r="C121" s="37" t="s">
        <v>106</v>
      </c>
      <c r="D121" s="16" t="s">
        <v>126</v>
      </c>
      <c r="E121" s="37" t="s">
        <v>90</v>
      </c>
      <c r="F121" s="38">
        <v>78</v>
      </c>
      <c r="G121" s="39"/>
      <c r="H121" s="17"/>
    </row>
    <row r="122" spans="2:9" ht="15" customHeight="1" thickBot="1" x14ac:dyDescent="0.25">
      <c r="B122" s="155" t="s">
        <v>12</v>
      </c>
      <c r="C122" s="156"/>
      <c r="D122" s="156"/>
      <c r="E122" s="156"/>
      <c r="F122" s="156"/>
      <c r="G122" s="157"/>
      <c r="H122" s="47">
        <f>SUM(H108:H121)</f>
        <v>0</v>
      </c>
    </row>
    <row r="123" spans="2:9" ht="15" customHeight="1" thickBot="1" x14ac:dyDescent="0.25">
      <c r="B123" s="42">
        <v>8</v>
      </c>
      <c r="C123" s="43" t="s">
        <v>108</v>
      </c>
      <c r="D123" s="44" t="s">
        <v>109</v>
      </c>
      <c r="E123" s="43"/>
      <c r="F123" s="45"/>
      <c r="G123" s="43"/>
      <c r="H123" s="46"/>
    </row>
    <row r="124" spans="2:9" ht="15" customHeight="1" x14ac:dyDescent="0.2">
      <c r="B124" s="75" t="s">
        <v>193</v>
      </c>
      <c r="C124" s="108" t="s">
        <v>258</v>
      </c>
      <c r="D124" s="53" t="s">
        <v>259</v>
      </c>
      <c r="E124" s="67"/>
      <c r="F124" s="76"/>
      <c r="G124" s="69"/>
      <c r="H124" s="70"/>
    </row>
    <row r="125" spans="2:9" ht="15" customHeight="1" thickBot="1" x14ac:dyDescent="0.25">
      <c r="B125" s="78" t="s">
        <v>194</v>
      </c>
      <c r="C125" s="37" t="s">
        <v>258</v>
      </c>
      <c r="D125" s="16" t="s">
        <v>259</v>
      </c>
      <c r="E125" s="37" t="s">
        <v>54</v>
      </c>
      <c r="F125" s="38">
        <v>2529</v>
      </c>
      <c r="G125" s="39"/>
      <c r="H125" s="17"/>
    </row>
    <row r="126" spans="2:9" ht="15" customHeight="1" thickBot="1" x14ac:dyDescent="0.25">
      <c r="B126" s="155" t="s">
        <v>12</v>
      </c>
      <c r="C126" s="156"/>
      <c r="D126" s="156"/>
      <c r="E126" s="156"/>
      <c r="F126" s="156"/>
      <c r="G126" s="157"/>
      <c r="H126" s="47">
        <f>SUM(H124:H125)</f>
        <v>0</v>
      </c>
    </row>
    <row r="127" spans="2:9" ht="15" customHeight="1" thickBot="1" x14ac:dyDescent="0.25">
      <c r="B127" s="155" t="s">
        <v>195</v>
      </c>
      <c r="C127" s="156"/>
      <c r="D127" s="156"/>
      <c r="E127" s="156"/>
      <c r="F127" s="156"/>
      <c r="G127" s="157"/>
      <c r="H127" s="47">
        <f>H38+H47+H68+H80+H89+H106+H122+H126</f>
        <v>0</v>
      </c>
    </row>
    <row r="128" spans="2:9" ht="15" customHeight="1" x14ac:dyDescent="0.2">
      <c r="B128" s="79" t="s">
        <v>32</v>
      </c>
      <c r="C128" s="80" t="s">
        <v>237</v>
      </c>
      <c r="D128" s="81" t="s">
        <v>238</v>
      </c>
      <c r="E128" s="80"/>
      <c r="F128" s="80"/>
      <c r="G128" s="82"/>
      <c r="H128" s="83"/>
      <c r="I128" s="90"/>
    </row>
    <row r="129" spans="2:14" s="60" customFormat="1" ht="15" customHeight="1" x14ac:dyDescent="0.2">
      <c r="B129" s="93">
        <v>1</v>
      </c>
      <c r="C129" s="111" t="s">
        <v>236</v>
      </c>
      <c r="D129" s="112" t="s">
        <v>239</v>
      </c>
      <c r="E129" s="94"/>
      <c r="F129" s="95"/>
      <c r="G129" s="94"/>
      <c r="H129" s="96"/>
      <c r="I129" s="97"/>
      <c r="N129" s="98"/>
    </row>
    <row r="130" spans="2:14" ht="15" customHeight="1" x14ac:dyDescent="0.2">
      <c r="B130" s="41" t="s">
        <v>1</v>
      </c>
      <c r="C130" s="32" t="s">
        <v>236</v>
      </c>
      <c r="D130" s="11" t="s">
        <v>129</v>
      </c>
      <c r="E130" s="32" t="s">
        <v>90</v>
      </c>
      <c r="F130" s="48">
        <v>57</v>
      </c>
      <c r="G130" s="89"/>
      <c r="H130" s="14"/>
      <c r="I130" s="91"/>
    </row>
    <row r="131" spans="2:14" ht="15" customHeight="1" x14ac:dyDescent="0.2">
      <c r="B131" s="41" t="s">
        <v>2</v>
      </c>
      <c r="C131" s="32" t="s">
        <v>236</v>
      </c>
      <c r="D131" s="11" t="s">
        <v>127</v>
      </c>
      <c r="E131" s="8" t="s">
        <v>90</v>
      </c>
      <c r="F131" s="26">
        <v>43</v>
      </c>
      <c r="G131" s="89"/>
      <c r="H131" s="14"/>
      <c r="I131" s="91"/>
      <c r="N131" s="59"/>
    </row>
    <row r="132" spans="2:14" ht="15" customHeight="1" x14ac:dyDescent="0.2">
      <c r="B132" s="41" t="s">
        <v>35</v>
      </c>
      <c r="C132" s="32" t="s">
        <v>236</v>
      </c>
      <c r="D132" s="11" t="s">
        <v>128</v>
      </c>
      <c r="E132" s="8" t="s">
        <v>90</v>
      </c>
      <c r="F132" s="26">
        <v>208.5</v>
      </c>
      <c r="G132" s="89"/>
      <c r="H132" s="14"/>
      <c r="I132" s="91"/>
    </row>
    <row r="133" spans="2:14" ht="15" customHeight="1" x14ac:dyDescent="0.2">
      <c r="B133" s="41" t="s">
        <v>36</v>
      </c>
      <c r="C133" s="32" t="s">
        <v>236</v>
      </c>
      <c r="D133" s="11" t="s">
        <v>130</v>
      </c>
      <c r="E133" s="8" t="s">
        <v>311</v>
      </c>
      <c r="F133" s="26">
        <v>7</v>
      </c>
      <c r="G133" s="89"/>
      <c r="H133" s="14"/>
      <c r="I133" s="91"/>
      <c r="K133" s="59"/>
    </row>
    <row r="134" spans="2:14" ht="15" customHeight="1" x14ac:dyDescent="0.2">
      <c r="B134" s="41" t="s">
        <v>37</v>
      </c>
      <c r="C134" s="32" t="s">
        <v>236</v>
      </c>
      <c r="D134" s="113" t="s">
        <v>131</v>
      </c>
      <c r="E134" s="8" t="s">
        <v>311</v>
      </c>
      <c r="F134" s="26">
        <v>6</v>
      </c>
      <c r="G134" s="89"/>
      <c r="H134" s="14"/>
      <c r="I134" s="91"/>
    </row>
    <row r="135" spans="2:14" ht="15" customHeight="1" x14ac:dyDescent="0.2">
      <c r="B135" s="41" t="s">
        <v>198</v>
      </c>
      <c r="C135" s="32" t="s">
        <v>236</v>
      </c>
      <c r="D135" s="113" t="s">
        <v>132</v>
      </c>
      <c r="E135" s="8" t="s">
        <v>311</v>
      </c>
      <c r="F135" s="26">
        <v>1</v>
      </c>
      <c r="G135" s="89"/>
      <c r="H135" s="14"/>
      <c r="I135" s="91"/>
    </row>
    <row r="136" spans="2:14" ht="15" customHeight="1" thickBot="1" x14ac:dyDescent="0.25">
      <c r="B136" s="41" t="s">
        <v>199</v>
      </c>
      <c r="C136" s="32" t="s">
        <v>236</v>
      </c>
      <c r="D136" s="114" t="s">
        <v>133</v>
      </c>
      <c r="E136" s="49" t="s">
        <v>311</v>
      </c>
      <c r="F136" s="51">
        <v>1</v>
      </c>
      <c r="G136" s="89"/>
      <c r="H136" s="14"/>
      <c r="I136" s="91"/>
    </row>
    <row r="137" spans="2:14" ht="13.5" thickBot="1" x14ac:dyDescent="0.25">
      <c r="B137" s="155" t="s">
        <v>200</v>
      </c>
      <c r="C137" s="156"/>
      <c r="D137" s="156"/>
      <c r="E137" s="156"/>
      <c r="F137" s="156"/>
      <c r="G137" s="157"/>
      <c r="H137" s="47">
        <f>SUM(H129:H136)</f>
        <v>0</v>
      </c>
      <c r="I137" s="92"/>
    </row>
    <row r="138" spans="2:14" ht="15" customHeight="1" x14ac:dyDescent="0.2">
      <c r="B138" s="79" t="s">
        <v>197</v>
      </c>
      <c r="C138" s="80" t="s">
        <v>282</v>
      </c>
      <c r="D138" s="81" t="s">
        <v>201</v>
      </c>
      <c r="E138" s="80"/>
      <c r="F138" s="80"/>
      <c r="G138" s="82"/>
      <c r="H138" s="83"/>
      <c r="I138" s="90"/>
    </row>
    <row r="139" spans="2:14" s="60" customFormat="1" ht="15" customHeight="1" x14ac:dyDescent="0.2">
      <c r="B139" s="93">
        <v>1</v>
      </c>
      <c r="C139" s="111" t="s">
        <v>282</v>
      </c>
      <c r="D139" s="112" t="s">
        <v>286</v>
      </c>
      <c r="E139" s="94"/>
      <c r="F139" s="95"/>
      <c r="G139" s="94"/>
      <c r="H139" s="96"/>
      <c r="I139" s="97"/>
      <c r="N139" s="98"/>
    </row>
    <row r="140" spans="2:14" ht="24.95" customHeight="1" x14ac:dyDescent="0.2">
      <c r="B140" s="41" t="s">
        <v>1</v>
      </c>
      <c r="C140" s="32" t="s">
        <v>282</v>
      </c>
      <c r="D140" s="11" t="s">
        <v>304</v>
      </c>
      <c r="E140" s="32" t="s">
        <v>305</v>
      </c>
      <c r="F140" s="48">
        <v>8</v>
      </c>
      <c r="G140" s="89"/>
      <c r="H140" s="14"/>
      <c r="I140" s="91"/>
    </row>
    <row r="141" spans="2:14" ht="31.5" customHeight="1" x14ac:dyDescent="0.2">
      <c r="B141" s="41" t="s">
        <v>2</v>
      </c>
      <c r="C141" s="32" t="s">
        <v>282</v>
      </c>
      <c r="D141" s="11" t="s">
        <v>308</v>
      </c>
      <c r="E141" s="32" t="s">
        <v>305</v>
      </c>
      <c r="F141" s="26">
        <v>8</v>
      </c>
      <c r="G141" s="89"/>
      <c r="H141" s="14"/>
      <c r="I141" s="91"/>
      <c r="N141" s="59"/>
    </row>
    <row r="142" spans="2:14" ht="39" customHeight="1" x14ac:dyDescent="0.2">
      <c r="B142" s="41" t="s">
        <v>35</v>
      </c>
      <c r="C142" s="32" t="s">
        <v>282</v>
      </c>
      <c r="D142" s="11" t="s">
        <v>309</v>
      </c>
      <c r="E142" s="32" t="s">
        <v>305</v>
      </c>
      <c r="F142" s="26">
        <v>8</v>
      </c>
      <c r="G142" s="89"/>
      <c r="H142" s="14"/>
      <c r="I142" s="91"/>
    </row>
    <row r="143" spans="2:14" ht="39.950000000000003" customHeight="1" x14ac:dyDescent="0.2">
      <c r="B143" s="41" t="s">
        <v>36</v>
      </c>
      <c r="C143" s="32" t="s">
        <v>282</v>
      </c>
      <c r="D143" s="11" t="s">
        <v>310</v>
      </c>
      <c r="E143" s="8" t="s">
        <v>311</v>
      </c>
      <c r="F143" s="26">
        <v>16</v>
      </c>
      <c r="G143" s="89"/>
      <c r="H143" s="14"/>
      <c r="I143" s="91"/>
      <c r="K143" s="59"/>
    </row>
    <row r="144" spans="2:14" ht="15" customHeight="1" x14ac:dyDescent="0.2">
      <c r="B144" s="41" t="s">
        <v>37</v>
      </c>
      <c r="C144" s="32" t="s">
        <v>282</v>
      </c>
      <c r="D144" s="113" t="s">
        <v>324</v>
      </c>
      <c r="E144" s="8" t="s">
        <v>63</v>
      </c>
      <c r="F144" s="26">
        <v>7.8</v>
      </c>
      <c r="G144" s="89"/>
      <c r="H144" s="14"/>
      <c r="I144" s="91"/>
    </row>
    <row r="145" spans="2:14" ht="15" customHeight="1" x14ac:dyDescent="0.2">
      <c r="B145" s="41" t="s">
        <v>198</v>
      </c>
      <c r="C145" s="32" t="s">
        <v>282</v>
      </c>
      <c r="D145" s="113" t="s">
        <v>325</v>
      </c>
      <c r="E145" s="8" t="s">
        <v>63</v>
      </c>
      <c r="F145" s="26">
        <v>100</v>
      </c>
      <c r="G145" s="89"/>
      <c r="H145" s="14"/>
      <c r="I145" s="91"/>
    </row>
    <row r="146" spans="2:14" ht="24.95" customHeight="1" x14ac:dyDescent="0.2">
      <c r="B146" s="41" t="s">
        <v>199</v>
      </c>
      <c r="C146" s="32" t="s">
        <v>282</v>
      </c>
      <c r="D146" s="132" t="s">
        <v>313</v>
      </c>
      <c r="E146" s="37" t="s">
        <v>312</v>
      </c>
      <c r="F146" s="26">
        <v>385</v>
      </c>
      <c r="G146" s="89"/>
      <c r="H146" s="14"/>
      <c r="I146" s="91"/>
    </row>
    <row r="147" spans="2:14" ht="39" customHeight="1" x14ac:dyDescent="0.2">
      <c r="B147" s="41" t="s">
        <v>298</v>
      </c>
      <c r="C147" s="32" t="s">
        <v>282</v>
      </c>
      <c r="D147" s="11" t="s">
        <v>314</v>
      </c>
      <c r="E147" s="8" t="s">
        <v>312</v>
      </c>
      <c r="F147" s="26">
        <v>385</v>
      </c>
      <c r="G147" s="89"/>
      <c r="H147" s="14"/>
      <c r="I147" s="91"/>
      <c r="N147" s="59"/>
    </row>
    <row r="148" spans="2:14" ht="15" customHeight="1" x14ac:dyDescent="0.2">
      <c r="B148" s="41" t="s">
        <v>299</v>
      </c>
      <c r="C148" s="32" t="s">
        <v>282</v>
      </c>
      <c r="D148" s="11" t="s">
        <v>315</v>
      </c>
      <c r="E148" s="8" t="s">
        <v>312</v>
      </c>
      <c r="F148" s="26">
        <v>52</v>
      </c>
      <c r="G148" s="89"/>
      <c r="H148" s="14"/>
      <c r="I148" s="91"/>
    </row>
    <row r="149" spans="2:14" ht="24.95" customHeight="1" x14ac:dyDescent="0.2">
      <c r="B149" s="41" t="s">
        <v>300</v>
      </c>
      <c r="C149" s="32" t="s">
        <v>282</v>
      </c>
      <c r="D149" s="11" t="s">
        <v>316</v>
      </c>
      <c r="E149" s="8" t="s">
        <v>312</v>
      </c>
      <c r="F149" s="26">
        <v>370</v>
      </c>
      <c r="G149" s="89"/>
      <c r="H149" s="14"/>
      <c r="I149" s="91"/>
      <c r="K149" s="59"/>
    </row>
    <row r="150" spans="2:14" ht="15" customHeight="1" x14ac:dyDescent="0.2">
      <c r="B150" s="41" t="s">
        <v>301</v>
      </c>
      <c r="C150" s="32" t="s">
        <v>282</v>
      </c>
      <c r="D150" s="113" t="s">
        <v>326</v>
      </c>
      <c r="E150" s="8" t="s">
        <v>63</v>
      </c>
      <c r="F150" s="26">
        <v>7.8</v>
      </c>
      <c r="G150" s="89"/>
      <c r="H150" s="14"/>
      <c r="I150" s="91"/>
    </row>
    <row r="151" spans="2:14" ht="15" customHeight="1" x14ac:dyDescent="0.2">
      <c r="B151" s="41" t="s">
        <v>302</v>
      </c>
      <c r="C151" s="32" t="s">
        <v>282</v>
      </c>
      <c r="D151" s="113" t="s">
        <v>327</v>
      </c>
      <c r="E151" s="8" t="s">
        <v>63</v>
      </c>
      <c r="F151" s="26">
        <v>100</v>
      </c>
      <c r="G151" s="89"/>
      <c r="H151" s="14"/>
      <c r="I151" s="91"/>
    </row>
    <row r="152" spans="2:14" ht="24.95" customHeight="1" x14ac:dyDescent="0.2">
      <c r="B152" s="41" t="s">
        <v>303</v>
      </c>
      <c r="C152" s="32" t="s">
        <v>282</v>
      </c>
      <c r="D152" s="132" t="s">
        <v>328</v>
      </c>
      <c r="E152" s="37" t="s">
        <v>305</v>
      </c>
      <c r="F152" s="26">
        <v>2</v>
      </c>
      <c r="G152" s="89"/>
      <c r="H152" s="14"/>
      <c r="I152" s="91"/>
    </row>
    <row r="153" spans="2:14" s="60" customFormat="1" ht="15" customHeight="1" x14ac:dyDescent="0.2">
      <c r="B153" s="93">
        <v>2</v>
      </c>
      <c r="C153" s="111" t="s">
        <v>282</v>
      </c>
      <c r="D153" s="112" t="s">
        <v>287</v>
      </c>
      <c r="E153" s="94"/>
      <c r="F153" s="95"/>
      <c r="G153" s="94"/>
      <c r="H153" s="96"/>
      <c r="I153" s="97"/>
      <c r="N153" s="98"/>
    </row>
    <row r="154" spans="2:14" ht="15" customHeight="1" x14ac:dyDescent="0.2">
      <c r="B154" s="78" t="s">
        <v>3</v>
      </c>
      <c r="C154" s="8" t="s">
        <v>282</v>
      </c>
      <c r="D154" s="11" t="s">
        <v>317</v>
      </c>
      <c r="E154" s="8" t="s">
        <v>63</v>
      </c>
      <c r="F154" s="26">
        <v>1</v>
      </c>
      <c r="G154" s="13"/>
      <c r="H154" s="17"/>
      <c r="I154" s="91"/>
    </row>
    <row r="155" spans="2:14" ht="15" customHeight="1" x14ac:dyDescent="0.2">
      <c r="B155" s="78" t="s">
        <v>4</v>
      </c>
      <c r="C155" s="8" t="s">
        <v>282</v>
      </c>
      <c r="D155" s="11" t="s">
        <v>323</v>
      </c>
      <c r="E155" s="8" t="s">
        <v>63</v>
      </c>
      <c r="F155" s="26">
        <v>14.4</v>
      </c>
      <c r="G155" s="13"/>
      <c r="H155" s="17"/>
      <c r="I155" s="91"/>
    </row>
    <row r="156" spans="2:14" ht="24.95" customHeight="1" x14ac:dyDescent="0.2">
      <c r="B156" s="78" t="s">
        <v>59</v>
      </c>
      <c r="C156" s="8" t="s">
        <v>282</v>
      </c>
      <c r="D156" s="11" t="s">
        <v>329</v>
      </c>
      <c r="E156" s="8" t="s">
        <v>312</v>
      </c>
      <c r="F156" s="26">
        <v>16</v>
      </c>
      <c r="G156" s="13"/>
      <c r="H156" s="17"/>
      <c r="I156" s="91"/>
    </row>
    <row r="157" spans="2:14" ht="24.95" customHeight="1" x14ac:dyDescent="0.2">
      <c r="B157" s="10" t="s">
        <v>318</v>
      </c>
      <c r="C157" s="8" t="s">
        <v>282</v>
      </c>
      <c r="D157" s="11" t="s">
        <v>330</v>
      </c>
      <c r="E157" s="8" t="s">
        <v>312</v>
      </c>
      <c r="F157" s="26">
        <v>16</v>
      </c>
      <c r="G157" s="13"/>
      <c r="H157" s="17"/>
      <c r="I157" s="91"/>
    </row>
    <row r="158" spans="2:14" ht="24.95" customHeight="1" x14ac:dyDescent="0.2">
      <c r="B158" s="10" t="s">
        <v>319</v>
      </c>
      <c r="C158" s="8" t="s">
        <v>282</v>
      </c>
      <c r="D158" s="11" t="s">
        <v>331</v>
      </c>
      <c r="E158" s="8" t="s">
        <v>312</v>
      </c>
      <c r="F158" s="26">
        <v>30</v>
      </c>
      <c r="G158" s="13"/>
      <c r="H158" s="17"/>
      <c r="I158" s="91"/>
    </row>
    <row r="159" spans="2:14" ht="15" customHeight="1" x14ac:dyDescent="0.2">
      <c r="B159" s="10" t="s">
        <v>320</v>
      </c>
      <c r="C159" s="8" t="s">
        <v>282</v>
      </c>
      <c r="D159" s="11" t="s">
        <v>326</v>
      </c>
      <c r="E159" s="8" t="s">
        <v>63</v>
      </c>
      <c r="F159" s="26">
        <v>14.4</v>
      </c>
      <c r="G159" s="13"/>
      <c r="H159" s="17"/>
      <c r="I159" s="91"/>
    </row>
    <row r="160" spans="2:14" ht="24.95" customHeight="1" x14ac:dyDescent="0.2">
      <c r="B160" s="120" t="s">
        <v>321</v>
      </c>
      <c r="C160" s="8" t="s">
        <v>282</v>
      </c>
      <c r="D160" s="11" t="s">
        <v>332</v>
      </c>
      <c r="E160" s="8" t="s">
        <v>305</v>
      </c>
      <c r="F160" s="26">
        <v>2</v>
      </c>
      <c r="G160" s="13"/>
      <c r="H160" s="17"/>
      <c r="I160" s="91"/>
    </row>
    <row r="161" spans="2:14" ht="24.95" customHeight="1" x14ac:dyDescent="0.2">
      <c r="B161" s="10" t="s">
        <v>322</v>
      </c>
      <c r="C161" s="8" t="s">
        <v>282</v>
      </c>
      <c r="D161" s="11" t="s">
        <v>333</v>
      </c>
      <c r="E161" s="8" t="s">
        <v>311</v>
      </c>
      <c r="F161" s="26">
        <v>1</v>
      </c>
      <c r="G161" s="13"/>
      <c r="H161" s="14"/>
      <c r="I161" s="91"/>
    </row>
    <row r="162" spans="2:14" s="60" customFormat="1" ht="15" customHeight="1" x14ac:dyDescent="0.2">
      <c r="B162" s="93">
        <v>3</v>
      </c>
      <c r="C162" s="111" t="s">
        <v>282</v>
      </c>
      <c r="D162" s="112" t="s">
        <v>288</v>
      </c>
      <c r="E162" s="94"/>
      <c r="F162" s="95"/>
      <c r="G162" s="94"/>
      <c r="H162" s="96"/>
      <c r="I162" s="97"/>
      <c r="N162" s="98"/>
    </row>
    <row r="163" spans="2:14" ht="15" customHeight="1" x14ac:dyDescent="0.2">
      <c r="B163" s="78" t="s">
        <v>148</v>
      </c>
      <c r="C163" s="8" t="s">
        <v>282</v>
      </c>
      <c r="D163" s="11" t="s">
        <v>337</v>
      </c>
      <c r="E163" s="8" t="s">
        <v>63</v>
      </c>
      <c r="F163" s="26">
        <v>1</v>
      </c>
      <c r="G163" s="13"/>
      <c r="H163" s="17"/>
      <c r="I163" s="91"/>
    </row>
    <row r="164" spans="2:14" ht="15" customHeight="1" x14ac:dyDescent="0.2">
      <c r="B164" s="78" t="s">
        <v>150</v>
      </c>
      <c r="C164" s="8" t="s">
        <v>282</v>
      </c>
      <c r="D164" s="11" t="s">
        <v>323</v>
      </c>
      <c r="E164" s="8" t="s">
        <v>63</v>
      </c>
      <c r="F164" s="26">
        <v>14.4</v>
      </c>
      <c r="G164" s="13"/>
      <c r="H164" s="17"/>
      <c r="I164" s="91"/>
    </row>
    <row r="165" spans="2:14" ht="24.95" customHeight="1" x14ac:dyDescent="0.2">
      <c r="B165" s="78" t="s">
        <v>152</v>
      </c>
      <c r="C165" s="8" t="s">
        <v>282</v>
      </c>
      <c r="D165" s="11" t="s">
        <v>338</v>
      </c>
      <c r="E165" s="8" t="s">
        <v>312</v>
      </c>
      <c r="F165" s="26">
        <v>16</v>
      </c>
      <c r="G165" s="13"/>
      <c r="H165" s="17"/>
      <c r="I165" s="91"/>
    </row>
    <row r="166" spans="2:14" ht="24.95" customHeight="1" x14ac:dyDescent="0.2">
      <c r="B166" s="78" t="s">
        <v>154</v>
      </c>
      <c r="C166" s="8" t="s">
        <v>282</v>
      </c>
      <c r="D166" s="11" t="s">
        <v>344</v>
      </c>
      <c r="E166" s="8" t="s">
        <v>312</v>
      </c>
      <c r="F166" s="26">
        <v>15</v>
      </c>
      <c r="G166" s="13"/>
      <c r="H166" s="17"/>
      <c r="I166" s="91"/>
    </row>
    <row r="167" spans="2:14" ht="15" customHeight="1" x14ac:dyDescent="0.2">
      <c r="B167" s="78" t="s">
        <v>222</v>
      </c>
      <c r="C167" s="8" t="s">
        <v>282</v>
      </c>
      <c r="D167" s="11" t="s">
        <v>326</v>
      </c>
      <c r="E167" s="8" t="s">
        <v>63</v>
      </c>
      <c r="F167" s="26">
        <v>14.4</v>
      </c>
      <c r="G167" s="13"/>
      <c r="H167" s="17"/>
      <c r="I167" s="91"/>
    </row>
    <row r="168" spans="2:14" ht="15" customHeight="1" x14ac:dyDescent="0.2">
      <c r="B168" s="78" t="s">
        <v>254</v>
      </c>
      <c r="C168" s="8" t="s">
        <v>282</v>
      </c>
      <c r="D168" s="11" t="s">
        <v>339</v>
      </c>
      <c r="E168" s="8" t="s">
        <v>311</v>
      </c>
      <c r="F168" s="26">
        <v>1</v>
      </c>
      <c r="G168" s="13"/>
      <c r="H168" s="17"/>
      <c r="I168" s="91"/>
    </row>
    <row r="169" spans="2:14" s="60" customFormat="1" ht="15" customHeight="1" x14ac:dyDescent="0.2">
      <c r="B169" s="93">
        <v>4</v>
      </c>
      <c r="C169" s="111" t="s">
        <v>282</v>
      </c>
      <c r="D169" s="112" t="s">
        <v>289</v>
      </c>
      <c r="E169" s="94"/>
      <c r="F169" s="95"/>
      <c r="G169" s="94"/>
      <c r="H169" s="96"/>
      <c r="I169" s="97"/>
      <c r="N169" s="98"/>
    </row>
    <row r="170" spans="2:14" ht="15" customHeight="1" x14ac:dyDescent="0.2">
      <c r="B170" s="78" t="s">
        <v>156</v>
      </c>
      <c r="C170" s="8" t="s">
        <v>282</v>
      </c>
      <c r="D170" s="11" t="s">
        <v>343</v>
      </c>
      <c r="E170" s="8" t="s">
        <v>63</v>
      </c>
      <c r="F170" s="26">
        <v>1</v>
      </c>
      <c r="G170" s="13"/>
      <c r="H170" s="17"/>
      <c r="I170" s="91"/>
    </row>
    <row r="171" spans="2:14" ht="15" customHeight="1" x14ac:dyDescent="0.2">
      <c r="B171" s="78" t="s">
        <v>159</v>
      </c>
      <c r="C171" s="8" t="s">
        <v>282</v>
      </c>
      <c r="D171" s="11" t="s">
        <v>323</v>
      </c>
      <c r="E171" s="8" t="s">
        <v>63</v>
      </c>
      <c r="F171" s="26">
        <v>6.4</v>
      </c>
      <c r="G171" s="13"/>
      <c r="H171" s="17"/>
      <c r="I171" s="91"/>
    </row>
    <row r="172" spans="2:14" ht="24.95" customHeight="1" x14ac:dyDescent="0.2">
      <c r="B172" s="78" t="s">
        <v>211</v>
      </c>
      <c r="C172" s="8" t="s">
        <v>282</v>
      </c>
      <c r="D172" s="11" t="s">
        <v>338</v>
      </c>
      <c r="E172" s="8" t="s">
        <v>312</v>
      </c>
      <c r="F172" s="26">
        <v>20</v>
      </c>
      <c r="G172" s="13"/>
      <c r="H172" s="17"/>
      <c r="I172" s="91"/>
    </row>
    <row r="173" spans="2:14" ht="24.95" customHeight="1" x14ac:dyDescent="0.2">
      <c r="B173" s="78" t="s">
        <v>340</v>
      </c>
      <c r="C173" s="8" t="s">
        <v>282</v>
      </c>
      <c r="D173" s="11" t="s">
        <v>344</v>
      </c>
      <c r="E173" s="8" t="s">
        <v>312</v>
      </c>
      <c r="F173" s="26">
        <v>20</v>
      </c>
      <c r="G173" s="13"/>
      <c r="H173" s="17"/>
      <c r="I173" s="91"/>
    </row>
    <row r="174" spans="2:14" ht="15" customHeight="1" x14ac:dyDescent="0.2">
      <c r="B174" s="78" t="s">
        <v>341</v>
      </c>
      <c r="C174" s="8" t="s">
        <v>282</v>
      </c>
      <c r="D174" s="11" t="s">
        <v>326</v>
      </c>
      <c r="E174" s="8" t="s">
        <v>63</v>
      </c>
      <c r="F174" s="26">
        <v>6.4</v>
      </c>
      <c r="G174" s="13"/>
      <c r="H174" s="17"/>
      <c r="I174" s="91"/>
    </row>
    <row r="175" spans="2:14" ht="15" customHeight="1" x14ac:dyDescent="0.2">
      <c r="B175" s="78" t="s">
        <v>342</v>
      </c>
      <c r="C175" s="8" t="s">
        <v>282</v>
      </c>
      <c r="D175" s="11" t="s">
        <v>345</v>
      </c>
      <c r="E175" s="8" t="s">
        <v>311</v>
      </c>
      <c r="F175" s="26">
        <v>1</v>
      </c>
      <c r="G175" s="13"/>
      <c r="H175" s="17"/>
      <c r="I175" s="91"/>
    </row>
    <row r="176" spans="2:14" s="60" customFormat="1" ht="15" customHeight="1" x14ac:dyDescent="0.2">
      <c r="B176" s="93">
        <v>5</v>
      </c>
      <c r="C176" s="111" t="s">
        <v>282</v>
      </c>
      <c r="D176" s="112" t="s">
        <v>290</v>
      </c>
      <c r="E176" s="94"/>
      <c r="F176" s="95"/>
      <c r="G176" s="94"/>
      <c r="H176" s="96"/>
      <c r="I176" s="97"/>
      <c r="N176" s="98"/>
    </row>
    <row r="177" spans="2:14" ht="15" customHeight="1" x14ac:dyDescent="0.2">
      <c r="B177" s="120" t="s">
        <v>162</v>
      </c>
      <c r="C177" s="8" t="s">
        <v>282</v>
      </c>
      <c r="D177" s="11" t="s">
        <v>343</v>
      </c>
      <c r="E177" s="8" t="s">
        <v>63</v>
      </c>
      <c r="F177" s="26">
        <v>1</v>
      </c>
      <c r="G177" s="13"/>
      <c r="H177" s="17"/>
      <c r="I177" s="91"/>
    </row>
    <row r="178" spans="2:14" ht="15" customHeight="1" x14ac:dyDescent="0.2">
      <c r="B178" s="78" t="s">
        <v>165</v>
      </c>
      <c r="C178" s="8" t="s">
        <v>282</v>
      </c>
      <c r="D178" s="11" t="s">
        <v>323</v>
      </c>
      <c r="E178" s="8" t="s">
        <v>63</v>
      </c>
      <c r="F178" s="26">
        <v>3.2</v>
      </c>
      <c r="G178" s="13"/>
      <c r="H178" s="17"/>
      <c r="I178" s="91"/>
    </row>
    <row r="179" spans="2:14" ht="24.95" customHeight="1" x14ac:dyDescent="0.2">
      <c r="B179" s="78" t="s">
        <v>204</v>
      </c>
      <c r="C179" s="8" t="s">
        <v>282</v>
      </c>
      <c r="D179" s="11" t="s">
        <v>338</v>
      </c>
      <c r="E179" s="8" t="s">
        <v>312</v>
      </c>
      <c r="F179" s="26">
        <v>10</v>
      </c>
      <c r="G179" s="13"/>
      <c r="H179" s="17"/>
      <c r="I179" s="91"/>
    </row>
    <row r="180" spans="2:14" ht="24.95" customHeight="1" x14ac:dyDescent="0.2">
      <c r="B180" s="10" t="s">
        <v>334</v>
      </c>
      <c r="C180" s="8" t="s">
        <v>282</v>
      </c>
      <c r="D180" s="11" t="s">
        <v>344</v>
      </c>
      <c r="E180" s="8" t="s">
        <v>312</v>
      </c>
      <c r="F180" s="26">
        <v>10</v>
      </c>
      <c r="G180" s="13"/>
      <c r="H180" s="17"/>
      <c r="I180" s="91"/>
    </row>
    <row r="181" spans="2:14" ht="15" customHeight="1" x14ac:dyDescent="0.2">
      <c r="B181" s="10" t="s">
        <v>335</v>
      </c>
      <c r="C181" s="8" t="s">
        <v>282</v>
      </c>
      <c r="D181" s="11" t="s">
        <v>326</v>
      </c>
      <c r="E181" s="8" t="s">
        <v>63</v>
      </c>
      <c r="F181" s="26">
        <v>3.2</v>
      </c>
      <c r="G181" s="13"/>
      <c r="H181" s="17"/>
      <c r="I181" s="91"/>
    </row>
    <row r="182" spans="2:14" ht="15" customHeight="1" x14ac:dyDescent="0.2">
      <c r="B182" s="10" t="s">
        <v>336</v>
      </c>
      <c r="C182" s="8" t="s">
        <v>282</v>
      </c>
      <c r="D182" s="11" t="s">
        <v>345</v>
      </c>
      <c r="E182" s="8" t="s">
        <v>311</v>
      </c>
      <c r="F182" s="26">
        <v>1</v>
      </c>
      <c r="G182" s="13"/>
      <c r="H182" s="17"/>
      <c r="I182" s="91"/>
    </row>
    <row r="183" spans="2:14" s="60" customFormat="1" ht="30" customHeight="1" x14ac:dyDescent="0.2">
      <c r="B183" s="93">
        <v>6</v>
      </c>
      <c r="C183" s="111" t="s">
        <v>282</v>
      </c>
      <c r="D183" s="112" t="s">
        <v>291</v>
      </c>
      <c r="E183" s="94"/>
      <c r="F183" s="95"/>
      <c r="G183" s="94"/>
      <c r="H183" s="96"/>
      <c r="I183" s="97"/>
      <c r="N183" s="98"/>
    </row>
    <row r="184" spans="2:14" ht="15" customHeight="1" x14ac:dyDescent="0.2">
      <c r="B184" s="120" t="s">
        <v>167</v>
      </c>
      <c r="C184" s="8" t="s">
        <v>282</v>
      </c>
      <c r="D184" s="11" t="s">
        <v>343</v>
      </c>
      <c r="E184" s="8" t="s">
        <v>63</v>
      </c>
      <c r="F184" s="26">
        <v>1</v>
      </c>
      <c r="G184" s="13"/>
      <c r="H184" s="17"/>
      <c r="I184" s="91"/>
    </row>
    <row r="185" spans="2:14" ht="15" customHeight="1" x14ac:dyDescent="0.2">
      <c r="B185" s="78" t="s">
        <v>169</v>
      </c>
      <c r="C185" s="8" t="s">
        <v>282</v>
      </c>
      <c r="D185" s="11" t="s">
        <v>323</v>
      </c>
      <c r="E185" s="8" t="s">
        <v>63</v>
      </c>
      <c r="F185" s="26">
        <v>3.2</v>
      </c>
      <c r="G185" s="13"/>
      <c r="H185" s="17"/>
      <c r="I185" s="91"/>
    </row>
    <row r="186" spans="2:14" ht="24.95" customHeight="1" x14ac:dyDescent="0.2">
      <c r="B186" s="78" t="s">
        <v>173</v>
      </c>
      <c r="C186" s="105" t="s">
        <v>282</v>
      </c>
      <c r="D186" s="11" t="s">
        <v>338</v>
      </c>
      <c r="E186" s="8" t="s">
        <v>312</v>
      </c>
      <c r="F186" s="26">
        <v>10</v>
      </c>
      <c r="G186" s="13"/>
      <c r="H186" s="17"/>
      <c r="I186" s="91"/>
    </row>
    <row r="187" spans="2:14" ht="24.95" customHeight="1" x14ac:dyDescent="0.2">
      <c r="B187" s="78" t="s">
        <v>177</v>
      </c>
      <c r="C187" s="37" t="s">
        <v>282</v>
      </c>
      <c r="D187" s="11" t="s">
        <v>344</v>
      </c>
      <c r="E187" s="8" t="s">
        <v>312</v>
      </c>
      <c r="F187" s="26">
        <v>10</v>
      </c>
      <c r="G187" s="13"/>
      <c r="H187" s="17"/>
      <c r="I187" s="91"/>
    </row>
    <row r="188" spans="2:14" ht="15" customHeight="1" x14ac:dyDescent="0.2">
      <c r="B188" s="78" t="s">
        <v>346</v>
      </c>
      <c r="C188" s="8" t="s">
        <v>282</v>
      </c>
      <c r="D188" s="11" t="s">
        <v>326</v>
      </c>
      <c r="E188" s="8" t="s">
        <v>63</v>
      </c>
      <c r="F188" s="26">
        <v>3.2</v>
      </c>
      <c r="G188" s="13"/>
      <c r="H188" s="17"/>
      <c r="I188" s="91"/>
    </row>
    <row r="189" spans="2:14" ht="15" customHeight="1" x14ac:dyDescent="0.2">
      <c r="B189" s="10" t="s">
        <v>347</v>
      </c>
      <c r="C189" s="105" t="s">
        <v>282</v>
      </c>
      <c r="D189" s="11" t="s">
        <v>348</v>
      </c>
      <c r="E189" s="8" t="s">
        <v>311</v>
      </c>
      <c r="F189" s="26">
        <v>1</v>
      </c>
      <c r="G189" s="13"/>
      <c r="H189" s="17"/>
      <c r="I189" s="91"/>
    </row>
    <row r="190" spans="2:14" s="60" customFormat="1" ht="15" customHeight="1" x14ac:dyDescent="0.2">
      <c r="B190" s="93">
        <v>7</v>
      </c>
      <c r="C190" s="111" t="s">
        <v>282</v>
      </c>
      <c r="D190" s="112" t="s">
        <v>292</v>
      </c>
      <c r="E190" s="94"/>
      <c r="F190" s="95"/>
      <c r="G190" s="94"/>
      <c r="H190" s="96"/>
      <c r="I190" s="97"/>
      <c r="N190" s="98"/>
    </row>
    <row r="191" spans="2:14" ht="24.95" customHeight="1" x14ac:dyDescent="0.2">
      <c r="B191" s="10" t="s">
        <v>179</v>
      </c>
      <c r="C191" s="8" t="s">
        <v>282</v>
      </c>
      <c r="D191" s="11" t="s">
        <v>360</v>
      </c>
      <c r="E191" s="8" t="s">
        <v>63</v>
      </c>
      <c r="F191" s="26">
        <v>1</v>
      </c>
      <c r="G191" s="13"/>
      <c r="H191" s="17"/>
      <c r="I191" s="91"/>
    </row>
    <row r="192" spans="2:14" ht="39.950000000000003" customHeight="1" x14ac:dyDescent="0.2">
      <c r="B192" s="78" t="s">
        <v>182</v>
      </c>
      <c r="C192" s="8" t="s">
        <v>282</v>
      </c>
      <c r="D192" s="11" t="s">
        <v>359</v>
      </c>
      <c r="E192" s="8" t="s">
        <v>312</v>
      </c>
      <c r="F192" s="26">
        <v>6</v>
      </c>
      <c r="G192" s="13"/>
      <c r="H192" s="17"/>
      <c r="I192" s="91"/>
    </row>
    <row r="193" spans="2:14" ht="24.95" customHeight="1" x14ac:dyDescent="0.2">
      <c r="B193" s="10" t="s">
        <v>185</v>
      </c>
      <c r="C193" s="8" t="s">
        <v>282</v>
      </c>
      <c r="D193" s="11" t="s">
        <v>361</v>
      </c>
      <c r="E193" s="8" t="s">
        <v>311</v>
      </c>
      <c r="F193" s="26">
        <v>1</v>
      </c>
      <c r="G193" s="13"/>
      <c r="H193" s="17"/>
      <c r="I193" s="91"/>
    </row>
    <row r="194" spans="2:14" ht="15" customHeight="1" x14ac:dyDescent="0.2">
      <c r="B194" s="120" t="s">
        <v>187</v>
      </c>
      <c r="C194" s="8" t="s">
        <v>282</v>
      </c>
      <c r="D194" s="11" t="s">
        <v>323</v>
      </c>
      <c r="E194" s="8" t="s">
        <v>63</v>
      </c>
      <c r="F194" s="26">
        <v>22.4</v>
      </c>
      <c r="G194" s="13"/>
      <c r="H194" s="17"/>
      <c r="I194" s="91"/>
    </row>
    <row r="195" spans="2:14" ht="24.95" customHeight="1" x14ac:dyDescent="0.2">
      <c r="B195" s="10" t="s">
        <v>191</v>
      </c>
      <c r="C195" s="8" t="s">
        <v>282</v>
      </c>
      <c r="D195" s="11" t="s">
        <v>313</v>
      </c>
      <c r="E195" s="8" t="s">
        <v>312</v>
      </c>
      <c r="F195" s="26">
        <v>70</v>
      </c>
      <c r="G195" s="13"/>
      <c r="H195" s="17"/>
      <c r="I195" s="91"/>
    </row>
    <row r="196" spans="2:14" ht="34.5" customHeight="1" x14ac:dyDescent="0.2">
      <c r="B196" s="10" t="s">
        <v>355</v>
      </c>
      <c r="C196" s="8" t="s">
        <v>282</v>
      </c>
      <c r="D196" s="11" t="s">
        <v>362</v>
      </c>
      <c r="E196" s="8" t="s">
        <v>312</v>
      </c>
      <c r="F196" s="26">
        <v>70</v>
      </c>
      <c r="G196" s="13"/>
      <c r="H196" s="17"/>
      <c r="I196" s="91"/>
    </row>
    <row r="197" spans="2:14" ht="15" customHeight="1" x14ac:dyDescent="0.2">
      <c r="B197" s="10" t="s">
        <v>356</v>
      </c>
      <c r="C197" s="8" t="s">
        <v>282</v>
      </c>
      <c r="D197" s="11" t="s">
        <v>327</v>
      </c>
      <c r="E197" s="8" t="s">
        <v>63</v>
      </c>
      <c r="F197" s="26">
        <v>22.4</v>
      </c>
      <c r="G197" s="13"/>
      <c r="H197" s="17"/>
      <c r="I197" s="91"/>
    </row>
    <row r="198" spans="2:14" ht="50.1" customHeight="1" x14ac:dyDescent="0.2">
      <c r="B198" s="10" t="s">
        <v>357</v>
      </c>
      <c r="C198" s="8" t="s">
        <v>282</v>
      </c>
      <c r="D198" s="11" t="s">
        <v>363</v>
      </c>
      <c r="E198" s="8" t="s">
        <v>305</v>
      </c>
      <c r="F198" s="26">
        <v>1</v>
      </c>
      <c r="G198" s="13"/>
      <c r="H198" s="17"/>
      <c r="I198" s="91"/>
    </row>
    <row r="199" spans="2:14" ht="24.95" customHeight="1" x14ac:dyDescent="0.2">
      <c r="B199" s="120" t="s">
        <v>358</v>
      </c>
      <c r="C199" s="8" t="s">
        <v>282</v>
      </c>
      <c r="D199" s="11" t="s">
        <v>364</v>
      </c>
      <c r="E199" s="8" t="s">
        <v>305</v>
      </c>
      <c r="F199" s="26">
        <v>1</v>
      </c>
      <c r="G199" s="13"/>
      <c r="H199" s="17"/>
      <c r="I199" s="91"/>
    </row>
    <row r="200" spans="2:14" s="60" customFormat="1" ht="15" customHeight="1" x14ac:dyDescent="0.2">
      <c r="B200" s="93">
        <v>8</v>
      </c>
      <c r="C200" s="111" t="s">
        <v>282</v>
      </c>
      <c r="D200" s="112" t="s">
        <v>293</v>
      </c>
      <c r="E200" s="94"/>
      <c r="F200" s="95"/>
      <c r="G200" s="94"/>
      <c r="H200" s="96"/>
      <c r="I200" s="97"/>
      <c r="N200" s="98"/>
    </row>
    <row r="201" spans="2:14" ht="15" customHeight="1" x14ac:dyDescent="0.2">
      <c r="B201" s="10" t="s">
        <v>193</v>
      </c>
      <c r="C201" s="8" t="s">
        <v>282</v>
      </c>
      <c r="D201" s="16" t="s">
        <v>317</v>
      </c>
      <c r="E201" s="105" t="s">
        <v>63</v>
      </c>
      <c r="F201" s="38">
        <v>1</v>
      </c>
      <c r="G201" s="123"/>
      <c r="H201" s="17"/>
      <c r="I201" s="91"/>
    </row>
    <row r="202" spans="2:14" ht="15" customHeight="1" x14ac:dyDescent="0.2">
      <c r="B202" s="120" t="s">
        <v>349</v>
      </c>
      <c r="C202" s="8" t="s">
        <v>282</v>
      </c>
      <c r="D202" s="11" t="s">
        <v>323</v>
      </c>
      <c r="E202" s="8" t="s">
        <v>63</v>
      </c>
      <c r="F202" s="26">
        <v>19.8</v>
      </c>
      <c r="G202" s="13"/>
      <c r="H202" s="17"/>
      <c r="I202" s="91"/>
    </row>
    <row r="203" spans="2:14" ht="24.95" customHeight="1" x14ac:dyDescent="0.2">
      <c r="B203" s="10" t="s">
        <v>350</v>
      </c>
      <c r="C203" s="8" t="s">
        <v>282</v>
      </c>
      <c r="D203" s="11" t="s">
        <v>329</v>
      </c>
      <c r="E203" s="8" t="s">
        <v>312</v>
      </c>
      <c r="F203" s="26">
        <v>20</v>
      </c>
      <c r="G203" s="13"/>
      <c r="H203" s="17"/>
      <c r="I203" s="91"/>
    </row>
    <row r="204" spans="2:14" ht="24.95" customHeight="1" x14ac:dyDescent="0.2">
      <c r="B204" s="120" t="s">
        <v>351</v>
      </c>
      <c r="C204" s="105" t="s">
        <v>282</v>
      </c>
      <c r="D204" s="11" t="s">
        <v>330</v>
      </c>
      <c r="E204" s="8" t="s">
        <v>312</v>
      </c>
      <c r="F204" s="26">
        <v>20</v>
      </c>
      <c r="G204" s="13"/>
      <c r="H204" s="17"/>
      <c r="I204" s="91"/>
    </row>
    <row r="205" spans="2:14" ht="24.95" customHeight="1" x14ac:dyDescent="0.2">
      <c r="B205" s="78" t="s">
        <v>352</v>
      </c>
      <c r="C205" s="37" t="s">
        <v>282</v>
      </c>
      <c r="D205" s="11" t="s">
        <v>331</v>
      </c>
      <c r="E205" s="8" t="s">
        <v>312</v>
      </c>
      <c r="F205" s="26">
        <v>40</v>
      </c>
      <c r="G205" s="13"/>
      <c r="H205" s="17"/>
      <c r="I205" s="91"/>
    </row>
    <row r="206" spans="2:14" ht="15" customHeight="1" x14ac:dyDescent="0.2">
      <c r="B206" s="78" t="s">
        <v>353</v>
      </c>
      <c r="C206" s="37" t="s">
        <v>282</v>
      </c>
      <c r="D206" s="11" t="s">
        <v>326</v>
      </c>
      <c r="E206" s="8" t="s">
        <v>63</v>
      </c>
      <c r="F206" s="26">
        <v>19.8</v>
      </c>
      <c r="G206" s="13"/>
      <c r="H206" s="17"/>
      <c r="I206" s="91"/>
    </row>
    <row r="207" spans="2:14" ht="24.95" customHeight="1" x14ac:dyDescent="0.2">
      <c r="B207" s="10" t="s">
        <v>354</v>
      </c>
      <c r="C207" s="37" t="s">
        <v>282</v>
      </c>
      <c r="D207" s="11" t="s">
        <v>333</v>
      </c>
      <c r="E207" s="8" t="s">
        <v>311</v>
      </c>
      <c r="F207" s="26">
        <v>1</v>
      </c>
      <c r="G207" s="13"/>
      <c r="H207" s="17"/>
      <c r="I207" s="91"/>
    </row>
    <row r="208" spans="2:14" s="60" customFormat="1" ht="15" customHeight="1" x14ac:dyDescent="0.2">
      <c r="B208" s="93">
        <v>9</v>
      </c>
      <c r="C208" s="111" t="s">
        <v>282</v>
      </c>
      <c r="D208" s="112" t="s">
        <v>295</v>
      </c>
      <c r="E208" s="94"/>
      <c r="F208" s="95"/>
      <c r="G208" s="94"/>
      <c r="H208" s="96"/>
      <c r="I208" s="97"/>
      <c r="N208" s="98"/>
    </row>
    <row r="209" spans="2:14" ht="15" customHeight="1" x14ac:dyDescent="0.2">
      <c r="B209" s="10" t="s">
        <v>294</v>
      </c>
      <c r="C209" s="8" t="s">
        <v>282</v>
      </c>
      <c r="D209" s="16" t="s">
        <v>371</v>
      </c>
      <c r="E209" s="105" t="s">
        <v>63</v>
      </c>
      <c r="F209" s="38">
        <v>1</v>
      </c>
      <c r="G209" s="123"/>
      <c r="H209" s="17"/>
      <c r="I209" s="91"/>
    </row>
    <row r="210" spans="2:14" ht="15" customHeight="1" x14ac:dyDescent="0.2">
      <c r="B210" s="10" t="s">
        <v>365</v>
      </c>
      <c r="C210" s="8" t="s">
        <v>282</v>
      </c>
      <c r="D210" s="11" t="s">
        <v>323</v>
      </c>
      <c r="E210" s="8" t="s">
        <v>63</v>
      </c>
      <c r="F210" s="26">
        <v>6.4</v>
      </c>
      <c r="G210" s="13"/>
      <c r="H210" s="17"/>
      <c r="I210" s="91"/>
    </row>
    <row r="211" spans="2:14" ht="24.95" customHeight="1" x14ac:dyDescent="0.2">
      <c r="B211" s="10" t="s">
        <v>366</v>
      </c>
      <c r="C211" s="8" t="s">
        <v>282</v>
      </c>
      <c r="D211" s="11" t="s">
        <v>329</v>
      </c>
      <c r="E211" s="8" t="s">
        <v>312</v>
      </c>
      <c r="F211" s="26">
        <v>20</v>
      </c>
      <c r="G211" s="13"/>
      <c r="H211" s="17"/>
      <c r="I211" s="91"/>
    </row>
    <row r="212" spans="2:14" ht="24.95" customHeight="1" x14ac:dyDescent="0.2">
      <c r="B212" s="10" t="s">
        <v>367</v>
      </c>
      <c r="C212" s="8" t="s">
        <v>282</v>
      </c>
      <c r="D212" s="11" t="s">
        <v>372</v>
      </c>
      <c r="E212" s="8" t="s">
        <v>312</v>
      </c>
      <c r="F212" s="26">
        <v>20</v>
      </c>
      <c r="G212" s="13"/>
      <c r="H212" s="17"/>
      <c r="I212" s="91"/>
    </row>
    <row r="213" spans="2:14" ht="15" customHeight="1" x14ac:dyDescent="0.2">
      <c r="B213" s="10" t="s">
        <v>368</v>
      </c>
      <c r="C213" s="8" t="s">
        <v>282</v>
      </c>
      <c r="D213" s="11" t="s">
        <v>326</v>
      </c>
      <c r="E213" s="8" t="s">
        <v>63</v>
      </c>
      <c r="F213" s="26">
        <v>6.4</v>
      </c>
      <c r="G213" s="13"/>
      <c r="H213" s="17"/>
      <c r="I213" s="91"/>
    </row>
    <row r="214" spans="2:14" ht="24.95" customHeight="1" x14ac:dyDescent="0.2">
      <c r="B214" s="10" t="s">
        <v>369</v>
      </c>
      <c r="C214" s="8" t="s">
        <v>282</v>
      </c>
      <c r="D214" s="16" t="s">
        <v>332</v>
      </c>
      <c r="E214" s="8" t="s">
        <v>305</v>
      </c>
      <c r="F214" s="26">
        <v>2</v>
      </c>
      <c r="G214" s="13"/>
      <c r="H214" s="17"/>
      <c r="I214" s="91"/>
    </row>
    <row r="215" spans="2:14" ht="15" customHeight="1" x14ac:dyDescent="0.2">
      <c r="B215" s="10" t="s">
        <v>370</v>
      </c>
      <c r="C215" s="8" t="s">
        <v>282</v>
      </c>
      <c r="D215" s="11" t="s">
        <v>373</v>
      </c>
      <c r="E215" s="8" t="s">
        <v>311</v>
      </c>
      <c r="F215" s="26">
        <v>1</v>
      </c>
      <c r="G215" s="13"/>
      <c r="H215" s="17"/>
      <c r="I215" s="91"/>
    </row>
    <row r="216" spans="2:14" s="60" customFormat="1" ht="15" customHeight="1" x14ac:dyDescent="0.2">
      <c r="B216" s="93">
        <v>10</v>
      </c>
      <c r="C216" s="111" t="s">
        <v>282</v>
      </c>
      <c r="D216" s="112" t="s">
        <v>297</v>
      </c>
      <c r="E216" s="94"/>
      <c r="F216" s="122"/>
      <c r="G216" s="94"/>
      <c r="H216" s="96"/>
      <c r="I216" s="97"/>
      <c r="N216" s="98"/>
    </row>
    <row r="217" spans="2:14" ht="24.95" customHeight="1" x14ac:dyDescent="0.2">
      <c r="B217" s="10" t="s">
        <v>296</v>
      </c>
      <c r="C217" s="8" t="s">
        <v>282</v>
      </c>
      <c r="D217" s="16" t="s">
        <v>376</v>
      </c>
      <c r="E217" s="8" t="s">
        <v>305</v>
      </c>
      <c r="F217" s="121">
        <v>5</v>
      </c>
      <c r="G217" s="123"/>
      <c r="H217" s="14"/>
      <c r="I217" s="91"/>
    </row>
    <row r="218" spans="2:14" ht="50.1" customHeight="1" x14ac:dyDescent="0.2">
      <c r="B218" s="10" t="s">
        <v>374</v>
      </c>
      <c r="C218" s="8" t="s">
        <v>282</v>
      </c>
      <c r="D218" s="11" t="s">
        <v>377</v>
      </c>
      <c r="E218" s="105" t="s">
        <v>312</v>
      </c>
      <c r="F218" s="38">
        <v>340</v>
      </c>
      <c r="G218" s="39"/>
      <c r="H218" s="107"/>
      <c r="I218" s="91"/>
    </row>
    <row r="219" spans="2:14" ht="15" customHeight="1" thickBot="1" x14ac:dyDescent="0.25">
      <c r="B219" s="10" t="s">
        <v>375</v>
      </c>
      <c r="C219" s="8" t="s">
        <v>282</v>
      </c>
      <c r="D219" s="106" t="s">
        <v>378</v>
      </c>
      <c r="E219" s="49" t="s">
        <v>311</v>
      </c>
      <c r="F219" s="51">
        <v>1</v>
      </c>
      <c r="G219" s="52"/>
      <c r="H219" s="133"/>
      <c r="I219" s="91"/>
    </row>
    <row r="220" spans="2:14" ht="13.5" thickBot="1" x14ac:dyDescent="0.25">
      <c r="B220" s="155" t="s">
        <v>283</v>
      </c>
      <c r="C220" s="156"/>
      <c r="D220" s="156"/>
      <c r="E220" s="156"/>
      <c r="F220" s="156"/>
      <c r="G220" s="156"/>
      <c r="H220" s="40">
        <f>SUM(H138:H219)</f>
        <v>0</v>
      </c>
      <c r="I220" s="92"/>
    </row>
    <row r="221" spans="2:14" ht="15" customHeight="1" x14ac:dyDescent="0.2">
      <c r="B221" s="158" t="s">
        <v>284</v>
      </c>
      <c r="C221" s="159"/>
      <c r="D221" s="125"/>
      <c r="E221" s="126"/>
      <c r="F221" s="126"/>
      <c r="G221" s="126"/>
      <c r="H221" s="130">
        <f>H10+H127+H137+H220</f>
        <v>0</v>
      </c>
    </row>
    <row r="222" spans="2:14" ht="15" customHeight="1" x14ac:dyDescent="0.2">
      <c r="B222" s="160" t="s">
        <v>33</v>
      </c>
      <c r="C222" s="161"/>
      <c r="D222" s="124"/>
      <c r="E222" s="127"/>
      <c r="F222" s="127"/>
      <c r="G222" s="127"/>
      <c r="H222" s="130">
        <f>ROUND(H221*0.23,2)</f>
        <v>0</v>
      </c>
    </row>
    <row r="223" spans="2:14" ht="15" customHeight="1" thickBot="1" x14ac:dyDescent="0.25">
      <c r="B223" s="153" t="s">
        <v>285</v>
      </c>
      <c r="C223" s="154"/>
      <c r="D223" s="128"/>
      <c r="E223" s="129"/>
      <c r="F223" s="129"/>
      <c r="G223" s="129"/>
      <c r="H223" s="131">
        <f>H221+H222</f>
        <v>0</v>
      </c>
    </row>
  </sheetData>
  <mergeCells count="24">
    <mergeCell ref="B3:F3"/>
    <mergeCell ref="B4:H4"/>
    <mergeCell ref="B5:H5"/>
    <mergeCell ref="B6:B7"/>
    <mergeCell ref="C6:C7"/>
    <mergeCell ref="D6:D7"/>
    <mergeCell ref="E6:F6"/>
    <mergeCell ref="G6:G7"/>
    <mergeCell ref="H6:H7"/>
    <mergeCell ref="B223:C223"/>
    <mergeCell ref="B10:G10"/>
    <mergeCell ref="B137:G137"/>
    <mergeCell ref="B220:G220"/>
    <mergeCell ref="B221:C221"/>
    <mergeCell ref="B222:C222"/>
    <mergeCell ref="B122:G122"/>
    <mergeCell ref="B126:G126"/>
    <mergeCell ref="B127:G127"/>
    <mergeCell ref="B38:G38"/>
    <mergeCell ref="B47:G47"/>
    <mergeCell ref="B68:G68"/>
    <mergeCell ref="B80:G80"/>
    <mergeCell ref="B89:G89"/>
    <mergeCell ref="B106:G106"/>
  </mergeCells>
  <phoneticPr fontId="4" type="noConversion"/>
  <pageMargins left="1.0236220472440944" right="0.23622047244094491" top="0.74803149606299213" bottom="0.74803149606299213" header="0.31496062992125984" footer="0.31496062992125984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zbiorcze</vt:lpstr>
      <vt:lpstr>TER</vt:lpstr>
      <vt:lpstr>Excel_BuiltIn_Print_Area_79_1</vt:lpstr>
      <vt:lpstr>TER!Obszar_wydruku</vt:lpstr>
      <vt:lpstr>zbiorcze!Obszar_wydruku</vt:lpstr>
      <vt:lpstr>zbiorcze!Tytuły_wydruku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BUDYNEK TOALET WOLNOSTOJACYCH-K</dc:title>
  <dc:creator>Kowalski</dc:creator>
  <cp:lastModifiedBy>Paweł Pendziałek</cp:lastModifiedBy>
  <cp:lastPrinted>2019-10-22T08:14:37Z</cp:lastPrinted>
  <dcterms:created xsi:type="dcterms:W3CDTF">2016-04-18T15:26:41Z</dcterms:created>
  <dcterms:modified xsi:type="dcterms:W3CDTF">2020-03-12T08:23:24Z</dcterms:modified>
</cp:coreProperties>
</file>